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ukova\Desktop\062018\otchet programi\"/>
    </mc:Choice>
  </mc:AlternateContent>
  <bookViews>
    <workbookView xWindow="1050" yWindow="105" windowWidth="7635" windowHeight="10290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F22" i="2" l="1"/>
  <c r="C33" i="1" l="1"/>
  <c r="D135" i="1" l="1"/>
  <c r="D213" i="1"/>
  <c r="D18" i="1"/>
  <c r="I18" i="1" s="1"/>
  <c r="G211" i="1" l="1"/>
  <c r="F211" i="1"/>
  <c r="E211" i="1"/>
  <c r="D211" i="1"/>
  <c r="C211" i="1"/>
  <c r="B211" i="1"/>
  <c r="G205" i="1"/>
  <c r="F205" i="1"/>
  <c r="E205" i="1"/>
  <c r="D205" i="1"/>
  <c r="C205" i="1"/>
  <c r="B205" i="1"/>
  <c r="G192" i="1"/>
  <c r="F192" i="1"/>
  <c r="E192" i="1"/>
  <c r="D192" i="1"/>
  <c r="D195" i="1" s="1"/>
  <c r="E28" i="2" s="1"/>
  <c r="C192" i="1"/>
  <c r="B192" i="1"/>
  <c r="G186" i="1"/>
  <c r="F186" i="1"/>
  <c r="F195" i="1" s="1"/>
  <c r="E186" i="1"/>
  <c r="D186" i="1"/>
  <c r="C186" i="1"/>
  <c r="B186" i="1"/>
  <c r="G173" i="1"/>
  <c r="F173" i="1"/>
  <c r="E173" i="1"/>
  <c r="D173" i="1"/>
  <c r="D176" i="1" s="1"/>
  <c r="E27" i="2" s="1"/>
  <c r="C173" i="1"/>
  <c r="B173" i="1"/>
  <c r="G167" i="1"/>
  <c r="F167" i="1"/>
  <c r="F176" i="1" s="1"/>
  <c r="E167" i="1"/>
  <c r="D167" i="1"/>
  <c r="C167" i="1"/>
  <c r="B167" i="1"/>
  <c r="B176" i="1" s="1"/>
  <c r="C27" i="2" s="1"/>
  <c r="G154" i="1"/>
  <c r="F154" i="1"/>
  <c r="E154" i="1"/>
  <c r="D154" i="1"/>
  <c r="D157" i="1" s="1"/>
  <c r="E26" i="2" s="1"/>
  <c r="C154" i="1"/>
  <c r="B154" i="1"/>
  <c r="G148" i="1"/>
  <c r="F148" i="1"/>
  <c r="F157" i="1" s="1"/>
  <c r="E148" i="1"/>
  <c r="D148" i="1"/>
  <c r="C148" i="1"/>
  <c r="B148" i="1"/>
  <c r="B157" i="1" s="1"/>
  <c r="C26" i="2" s="1"/>
  <c r="G133" i="1"/>
  <c r="F133" i="1"/>
  <c r="E133" i="1"/>
  <c r="D133" i="1"/>
  <c r="D138" i="1" s="1"/>
  <c r="E25" i="2" s="1"/>
  <c r="C133" i="1"/>
  <c r="B133" i="1"/>
  <c r="G127" i="1"/>
  <c r="F127" i="1"/>
  <c r="F138" i="1" s="1"/>
  <c r="E127" i="1"/>
  <c r="D127" i="1"/>
  <c r="C127" i="1"/>
  <c r="B127" i="1"/>
  <c r="G114" i="1"/>
  <c r="F114" i="1"/>
  <c r="E114" i="1"/>
  <c r="D114" i="1"/>
  <c r="D117" i="1" s="1"/>
  <c r="E24" i="2" s="1"/>
  <c r="C114" i="1"/>
  <c r="B114" i="1"/>
  <c r="G108" i="1"/>
  <c r="G117" i="1" s="1"/>
  <c r="F108" i="1"/>
  <c r="F117" i="1" s="1"/>
  <c r="E108" i="1"/>
  <c r="D108" i="1"/>
  <c r="C108" i="1"/>
  <c r="C117" i="1" s="1"/>
  <c r="D24" i="2" s="1"/>
  <c r="B108" i="1"/>
  <c r="B117" i="1" s="1"/>
  <c r="C24" i="2" s="1"/>
  <c r="G94" i="1"/>
  <c r="F94" i="1"/>
  <c r="E94" i="1"/>
  <c r="D94" i="1"/>
  <c r="C94" i="1"/>
  <c r="B94" i="1"/>
  <c r="G88" i="1"/>
  <c r="F88" i="1"/>
  <c r="E88" i="1"/>
  <c r="D88" i="1"/>
  <c r="C88" i="1"/>
  <c r="B88" i="1"/>
  <c r="G75" i="1"/>
  <c r="F75" i="1"/>
  <c r="E75" i="1"/>
  <c r="D75" i="1"/>
  <c r="C75" i="1"/>
  <c r="B75" i="1"/>
  <c r="G69" i="1"/>
  <c r="G78" i="1" s="1"/>
  <c r="F69" i="1"/>
  <c r="F78" i="1" s="1"/>
  <c r="E69" i="1"/>
  <c r="D69" i="1"/>
  <c r="C69" i="1"/>
  <c r="C78" i="1" s="1"/>
  <c r="D20" i="2" s="1"/>
  <c r="B69" i="1"/>
  <c r="B78" i="1" s="1"/>
  <c r="C20" i="2" s="1"/>
  <c r="G56" i="1"/>
  <c r="F56" i="1"/>
  <c r="E56" i="1"/>
  <c r="D56" i="1"/>
  <c r="C56" i="1"/>
  <c r="B56" i="1"/>
  <c r="G50" i="1"/>
  <c r="G59" i="1" s="1"/>
  <c r="F50" i="1"/>
  <c r="F59" i="1" s="1"/>
  <c r="E50" i="1"/>
  <c r="D50" i="1"/>
  <c r="C50" i="1"/>
  <c r="C59" i="1" s="1"/>
  <c r="D19" i="2" s="1"/>
  <c r="B50" i="1"/>
  <c r="B59" i="1" s="1"/>
  <c r="C19" i="2" s="1"/>
  <c r="G36" i="1"/>
  <c r="F36" i="1"/>
  <c r="E36" i="1"/>
  <c r="D36" i="1"/>
  <c r="D40" i="1" s="1"/>
  <c r="E16" i="2" s="1"/>
  <c r="C36" i="1"/>
  <c r="B36" i="1"/>
  <c r="G30" i="1"/>
  <c r="G40" i="1" s="1"/>
  <c r="F30" i="1"/>
  <c r="F40" i="1" s="1"/>
  <c r="E30" i="1"/>
  <c r="D30" i="1"/>
  <c r="C30" i="1"/>
  <c r="B30" i="1"/>
  <c r="B16" i="1"/>
  <c r="B214" i="1" l="1"/>
  <c r="C29" i="2" s="1"/>
  <c r="D78" i="1"/>
  <c r="E20" i="2" s="1"/>
  <c r="E40" i="1"/>
  <c r="D214" i="1"/>
  <c r="E29" i="2" s="1"/>
  <c r="B138" i="1"/>
  <c r="C25" i="2" s="1"/>
  <c r="C98" i="1"/>
  <c r="D23" i="2" s="1"/>
  <c r="D59" i="1"/>
  <c r="E19" i="2" s="1"/>
  <c r="C40" i="1"/>
  <c r="D16" i="2" s="1"/>
  <c r="B40" i="1"/>
  <c r="C16" i="2" s="1"/>
  <c r="B195" i="1"/>
  <c r="C28" i="2" s="1"/>
  <c r="E59" i="1"/>
  <c r="E78" i="1"/>
  <c r="E98" i="1"/>
  <c r="E117" i="1"/>
  <c r="C138" i="1"/>
  <c r="D25" i="2" s="1"/>
  <c r="G138" i="1"/>
  <c r="E138" i="1"/>
  <c r="C157" i="1"/>
  <c r="D26" i="2" s="1"/>
  <c r="G157" i="1"/>
  <c r="E157" i="1"/>
  <c r="C176" i="1"/>
  <c r="D27" i="2" s="1"/>
  <c r="G176" i="1"/>
  <c r="E176" i="1"/>
  <c r="C195" i="1"/>
  <c r="D28" i="2" s="1"/>
  <c r="G195" i="1"/>
  <c r="E195" i="1"/>
  <c r="C214" i="1"/>
  <c r="D29" i="2" s="1"/>
  <c r="G214" i="1"/>
  <c r="E214" i="1"/>
  <c r="D98" i="1"/>
  <c r="E23" i="2" s="1"/>
  <c r="B98" i="1"/>
  <c r="C23" i="2" s="1"/>
  <c r="F98" i="1"/>
  <c r="F214" i="1"/>
  <c r="G98" i="1"/>
  <c r="F14" i="2"/>
  <c r="G14" i="2"/>
  <c r="H14" i="2"/>
  <c r="D18" i="2"/>
  <c r="E18" i="2"/>
  <c r="F18" i="2"/>
  <c r="G18" i="2"/>
  <c r="H18" i="2"/>
  <c r="C18" i="2"/>
  <c r="C16" i="1"/>
  <c r="D16" i="1"/>
  <c r="E16" i="1"/>
  <c r="F16" i="1"/>
  <c r="G16" i="1"/>
  <c r="C10" i="1"/>
  <c r="D10" i="1"/>
  <c r="E10" i="1"/>
  <c r="F10" i="1"/>
  <c r="G10" i="1"/>
  <c r="B10" i="1"/>
  <c r="B20" i="1" s="1"/>
  <c r="C15" i="2" s="1"/>
  <c r="C14" i="2" s="1"/>
  <c r="C22" i="2" l="1"/>
  <c r="C32" i="2" s="1"/>
  <c r="E22" i="2"/>
  <c r="D22" i="2"/>
  <c r="H32" i="2"/>
  <c r="G20" i="1"/>
  <c r="E20" i="1"/>
  <c r="D20" i="1"/>
  <c r="E15" i="2" s="1"/>
  <c r="E14" i="2" s="1"/>
  <c r="C20" i="1"/>
  <c r="D15" i="2" s="1"/>
  <c r="D14" i="2" s="1"/>
  <c r="F20" i="1"/>
  <c r="F32" i="2"/>
  <c r="G32" i="2"/>
  <c r="D32" i="2" l="1"/>
  <c r="E32" i="2"/>
</calcChain>
</file>

<file path=xl/sharedStrings.xml><?xml version="1.0" encoding="utf-8"?>
<sst xmlns="http://schemas.openxmlformats.org/spreadsheetml/2006/main" count="349" uniqueCount="76">
  <si>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</si>
  <si>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</si>
  <si>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</si>
  <si>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</si>
  <si>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</si>
  <si>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</si>
  <si>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</si>
  <si>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</si>
  <si>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</si>
  <si>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</si>
  <si>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</si>
  <si>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</si>
  <si>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</si>
  <si>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</si>
  <si>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</si>
  <si>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</si>
  <si>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</si>
  <si>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</si>
  <si>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Общо разходи</t>
  </si>
  <si>
    <t>от тях:</t>
  </si>
  <si>
    <t>* Класификационен код съгласно Решение № 502 на Министерския съвет от 2017 г.</t>
  </si>
  <si>
    <t>Закон 2018</t>
  </si>
  <si>
    <t>Уточнен план 2018 г.</t>
  </si>
  <si>
    <t>31 март 2018 г.</t>
  </si>
  <si>
    <t>30 юни 2018 г.</t>
  </si>
  <si>
    <t>30 септември 2018 г.</t>
  </si>
  <si>
    <t>31 декември 2018 г.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</si>
  <si>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</si>
  <si>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</si>
  <si>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1100.01.00</t>
  </si>
  <si>
    <t>1100.01.01</t>
  </si>
  <si>
    <t>Бюджетна програма "Администриране и осигуряване на дипломатическата служба"</t>
  </si>
  <si>
    <t>Бюджетна програма "Управление на задграничните представителства и подкрепа на българските граждани в чужбина"</t>
  </si>
  <si>
    <t>1100.01.02</t>
  </si>
  <si>
    <t>1100.02.00</t>
  </si>
  <si>
    <t>1100.02.01</t>
  </si>
  <si>
    <t>Бюджетна програма "Публични дейности"</t>
  </si>
  <si>
    <t>Бюджетна програма "Културна дипломация"</t>
  </si>
  <si>
    <t>1100.02.02</t>
  </si>
  <si>
    <t>1100.03.00</t>
  </si>
  <si>
    <t>1100.03.01</t>
  </si>
  <si>
    <t>Бюджетна програма "Принос за формиране на политики на ЕС и НАТО"</t>
  </si>
  <si>
    <t>1100.03.02</t>
  </si>
  <si>
    <t>Бюджетна програма "Двустранни отношения"</t>
  </si>
  <si>
    <t>1100.03.03</t>
  </si>
  <si>
    <t>Бюджетна програма "Международно сътрудничество"</t>
  </si>
  <si>
    <t>1100.03.04</t>
  </si>
  <si>
    <t>Бюджетна програма "Европейска политика"</t>
  </si>
  <si>
    <t>1100.03.05</t>
  </si>
  <si>
    <t>Бюджетна програма "Визова политика и управление при кризи"</t>
  </si>
  <si>
    <t>1100.03.06</t>
  </si>
  <si>
    <t>Бюджетна програма "Осигуряване и контрол на външнополитическата дейност"</t>
  </si>
  <si>
    <t>1100.03.07</t>
  </si>
  <si>
    <t>Бюджетна програма "Международно сътрудничество за развитие и хуманитарна помощ"</t>
  </si>
  <si>
    <r>
      <t>1100.01.01</t>
    </r>
    <r>
      <rPr>
        <b/>
        <sz val="10"/>
        <color theme="1"/>
        <rFont val="Times New Roman"/>
        <family val="1"/>
        <charset val="204"/>
      </rPr>
      <t xml:space="preserve"> - Бюджетна програма „Администриране и осигуряване на дипломатическата служба"</t>
    </r>
  </si>
  <si>
    <r>
      <t>1100.01.02</t>
    </r>
    <r>
      <rPr>
        <b/>
        <sz val="10"/>
        <color theme="1"/>
        <rFont val="Times New Roman"/>
        <family val="1"/>
        <charset val="204"/>
      </rPr>
      <t xml:space="preserve"> - Бюджетна програма „Управление на задграничните представителства и подкрепа на българските граждани в чужбина"</t>
    </r>
  </si>
  <si>
    <r>
      <t>1100.02.01</t>
    </r>
    <r>
      <rPr>
        <b/>
        <sz val="10"/>
        <color theme="1"/>
        <rFont val="Times New Roman"/>
        <family val="1"/>
        <charset val="204"/>
      </rPr>
      <t xml:space="preserve"> - Бюджетна програма „Публични дейности"</t>
    </r>
  </si>
  <si>
    <r>
      <t>1100.02.02</t>
    </r>
    <r>
      <rPr>
        <b/>
        <sz val="10"/>
        <color theme="1"/>
        <rFont val="Times New Roman"/>
        <family val="1"/>
        <charset val="204"/>
      </rPr>
      <t xml:space="preserve"> - Бюджетна програма „Културна дипломация"</t>
    </r>
  </si>
  <si>
    <r>
      <t>1100.03.01</t>
    </r>
    <r>
      <rPr>
        <b/>
        <sz val="10"/>
        <color theme="1"/>
        <rFont val="Times New Roman"/>
        <family val="1"/>
        <charset val="204"/>
      </rPr>
      <t xml:space="preserve"> - Бюджетна програма „Принос за формиране на политики на ЕС и НАТО"</t>
    </r>
  </si>
  <si>
    <r>
      <t>1100.03.02</t>
    </r>
    <r>
      <rPr>
        <b/>
        <sz val="10"/>
        <color theme="1"/>
        <rFont val="Times New Roman"/>
        <family val="1"/>
        <charset val="204"/>
      </rPr>
      <t xml:space="preserve"> - Бюджетна програма „Двустранни отношения"</t>
    </r>
  </si>
  <si>
    <r>
      <t>1100.03.03</t>
    </r>
    <r>
      <rPr>
        <b/>
        <sz val="10"/>
        <color theme="1"/>
        <rFont val="Times New Roman"/>
        <family val="1"/>
        <charset val="204"/>
      </rPr>
      <t xml:space="preserve"> - Бюджетна програма „Международно сътрудничество"</t>
    </r>
  </si>
  <si>
    <r>
      <t>1100.03.04</t>
    </r>
    <r>
      <rPr>
        <b/>
        <sz val="10"/>
        <color theme="1"/>
        <rFont val="Times New Roman"/>
        <family val="1"/>
        <charset val="204"/>
      </rPr>
      <t xml:space="preserve"> - Бюджетна програма „Европейска политика"</t>
    </r>
  </si>
  <si>
    <r>
      <t>1100.03.05</t>
    </r>
    <r>
      <rPr>
        <b/>
        <sz val="10"/>
        <color theme="1"/>
        <rFont val="Times New Roman"/>
        <family val="1"/>
        <charset val="204"/>
      </rPr>
      <t xml:space="preserve"> - Бюджетна програма „Визова политика и управление при кризи"</t>
    </r>
  </si>
  <si>
    <r>
      <t>1100.03.06</t>
    </r>
    <r>
      <rPr>
        <b/>
        <sz val="10"/>
        <color theme="1"/>
        <rFont val="Times New Roman"/>
        <family val="1"/>
        <charset val="204"/>
      </rPr>
      <t xml:space="preserve"> - Бюджетна програма „Осигуряване и контрол на външнополитическата дейност"</t>
    </r>
  </si>
  <si>
    <t>капиталови трансфери за чужбина</t>
  </si>
  <si>
    <t>текущи трансфери за чужбина</t>
  </si>
  <si>
    <t xml:space="preserve">Изпаднали в беда български граждани в чужбина
</t>
  </si>
  <si>
    <t>Финансиране на вноските на Република България към бюджетите на НАТО за новата главна квартира в Брюксел, кралство Белгия</t>
  </si>
  <si>
    <t>Разходи за членски внос и участие в нетърговски организации и дейности</t>
  </si>
  <si>
    <r>
      <t>1100.03.07</t>
    </r>
    <r>
      <rPr>
        <b/>
        <sz val="10"/>
        <color theme="1"/>
        <rFont val="Times New Roman"/>
        <family val="1"/>
        <charset val="204"/>
      </rPr>
      <t xml:space="preserve"> - Бюджетна програма „Международно сътрудничество за развитие и хуманитарни въпроси"</t>
    </r>
  </si>
  <si>
    <t>Официална помощ за развитие и хуманитарна помощ</t>
  </si>
  <si>
    <t>Политика в областта на развитието на ефективна дипломатическа служба</t>
  </si>
  <si>
    <t>Политика в областта на публичната дипломация</t>
  </si>
  <si>
    <t>Политика в областта на активната двустранна и многостранна дипломация</t>
  </si>
  <si>
    <t>на Министерство на външните работи към 30.06.2018 г.</t>
  </si>
  <si>
    <t>към 30.06.2018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</si>
</sst>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5" fillId="0" borderId="6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1" fillId="0" borderId="4" xfId="0" applyNumberFormat="1" applyFont="1" applyBorder="1" applyAlignment="1">
      <alignment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horizontal="left" vertical="center" wrapText="1" inden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0" fillId="0" borderId="4" xfId="0" applyNumberFormat="1" applyBorder="1" applyAlignment="1">
      <alignment vertical="center" wrapText="1"/>
    </xf>
    <xf numFmtId="3" fontId="2" fillId="0" borderId="6" xfId="0" quotePrefix="1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4" xfId="0" applyFont="1" applyBorder="1" applyAlignment="1">
      <alignment horizontal="left" vertical="center" wrapText="1" indent="1"/>
    </xf>
    <xf numFmtId="3" fontId="1" fillId="0" borderId="6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3" fontId="2" fillId="0" borderId="8" xfId="0" quotePrefix="1" applyNumberFormat="1" applyFont="1" applyBorder="1" applyAlignment="1">
      <alignment horizontal="center" vertical="center" wrapText="1"/>
    </xf>
    <xf numFmtId="3" fontId="2" fillId="0" borderId="5" xfId="0" quotePrefix="1" applyNumberFormat="1" applyFont="1" applyBorder="1" applyAlignment="1">
      <alignment horizontal="center" vertical="center" wrapText="1"/>
    </xf>
    <xf numFmtId="3" fontId="2" fillId="0" borderId="4" xfId="0" quotePrefix="1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justify" vertical="center" wrapText="1"/>
    </xf>
    <xf numFmtId="3" fontId="5" fillId="0" borderId="2" xfId="0" applyNumberFormat="1" applyFont="1" applyBorder="1" applyAlignment="1">
      <alignment horizontal="justify" vertical="center" wrapText="1"/>
    </xf>
    <xf numFmtId="3" fontId="5" fillId="0" borderId="3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H36"/>
  <sheetViews>
    <sheetView tabSelected="1" topLeftCell="A19" zoomScale="115" zoomScaleNormal="115" workbookViewId="0">
      <selection activeCell="F38" sqref="F38"/>
    </sheetView>
  </sheetViews>
  <sheetFormatPr defaultRowHeight="12.75" x14ac:dyDescent="0.2"/>
  <cols>
    <col min="1" max="1" width="15" customWidth="1"/>
    <col min="2" max="2" width="58.1640625" customWidth="1"/>
    <col min="3" max="3" width="13.5" customWidth="1"/>
    <col min="4" max="4" width="17.66406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45" t="s">
        <v>14</v>
      </c>
      <c r="B3" s="45"/>
      <c r="C3" s="45"/>
      <c r="D3" s="45"/>
      <c r="E3" s="45"/>
      <c r="F3" s="45"/>
      <c r="G3" s="45"/>
      <c r="H3" s="45"/>
    </row>
    <row r="4" spans="1:8" ht="15.75" x14ac:dyDescent="0.2">
      <c r="A4" s="46" t="s">
        <v>74</v>
      </c>
      <c r="B4" s="46"/>
      <c r="C4" s="46"/>
      <c r="D4" s="46"/>
      <c r="E4" s="46"/>
      <c r="F4" s="46"/>
      <c r="G4" s="46"/>
      <c r="H4" s="46"/>
    </row>
    <row r="5" spans="1:8" x14ac:dyDescent="0.2">
      <c r="A5" s="47" t="s">
        <v>27</v>
      </c>
      <c r="B5" s="48"/>
      <c r="C5" s="48"/>
      <c r="D5" s="48"/>
      <c r="E5" s="48"/>
      <c r="F5" s="48"/>
      <c r="G5" s="48"/>
      <c r="H5" s="48"/>
    </row>
    <row r="6" spans="1:8" ht="15.75" x14ac:dyDescent="0.2">
      <c r="A6" s="7"/>
    </row>
    <row r="7" spans="1:8" ht="15.75" x14ac:dyDescent="0.2">
      <c r="A7" s="46" t="s">
        <v>15</v>
      </c>
      <c r="B7" s="46"/>
      <c r="C7" s="46"/>
      <c r="D7" s="46"/>
      <c r="E7" s="46"/>
      <c r="F7" s="46"/>
      <c r="G7" s="46"/>
      <c r="H7" s="46"/>
    </row>
    <row r="8" spans="1:8" ht="15.75" x14ac:dyDescent="0.2">
      <c r="A8" s="46" t="s">
        <v>75</v>
      </c>
      <c r="B8" s="46"/>
      <c r="C8" s="46"/>
      <c r="D8" s="46"/>
      <c r="E8" s="46"/>
      <c r="F8" s="46"/>
      <c r="G8" s="46"/>
      <c r="H8" s="46"/>
    </row>
    <row r="9" spans="1:8" x14ac:dyDescent="0.2">
      <c r="A9" s="48" t="s">
        <v>28</v>
      </c>
      <c r="B9" s="48"/>
      <c r="C9" s="48"/>
      <c r="D9" s="48"/>
      <c r="E9" s="48"/>
      <c r="F9" s="48"/>
      <c r="G9" s="48"/>
      <c r="H9" s="48"/>
    </row>
    <row r="10" spans="1:8" ht="13.5" thickBot="1" x14ac:dyDescent="0.25">
      <c r="A10" s="8" t="s">
        <v>3</v>
      </c>
      <c r="H10" s="17" t="s">
        <v>3</v>
      </c>
    </row>
    <row r="11" spans="1:8" ht="12.75" customHeight="1" x14ac:dyDescent="0.2">
      <c r="A11" s="42" t="s">
        <v>16</v>
      </c>
      <c r="B11" s="42" t="s">
        <v>17</v>
      </c>
      <c r="C11" s="42" t="s">
        <v>21</v>
      </c>
      <c r="D11" s="49" t="s">
        <v>22</v>
      </c>
      <c r="E11" s="9" t="s">
        <v>4</v>
      </c>
      <c r="F11" s="9" t="s">
        <v>4</v>
      </c>
      <c r="G11" s="9" t="s">
        <v>4</v>
      </c>
      <c r="H11" s="9" t="s">
        <v>4</v>
      </c>
    </row>
    <row r="12" spans="1:8" x14ac:dyDescent="0.2">
      <c r="A12" s="43"/>
      <c r="B12" s="43"/>
      <c r="C12" s="43"/>
      <c r="D12" s="50"/>
      <c r="E12" s="4" t="s">
        <v>5</v>
      </c>
      <c r="F12" s="4" t="s">
        <v>5</v>
      </c>
      <c r="G12" s="4" t="s">
        <v>5</v>
      </c>
      <c r="H12" s="4" t="s">
        <v>5</v>
      </c>
    </row>
    <row r="13" spans="1:8" ht="26.25" thickBot="1" x14ac:dyDescent="0.25">
      <c r="A13" s="44"/>
      <c r="B13" s="44"/>
      <c r="C13" s="44"/>
      <c r="D13" s="51"/>
      <c r="E13" s="16" t="s">
        <v>23</v>
      </c>
      <c r="F13" s="5" t="s">
        <v>24</v>
      </c>
      <c r="G13" s="5" t="s">
        <v>25</v>
      </c>
      <c r="H13" s="5" t="s">
        <v>26</v>
      </c>
    </row>
    <row r="14" spans="1:8" ht="26.25" thickBot="1" x14ac:dyDescent="0.25">
      <c r="A14" s="13" t="s">
        <v>29</v>
      </c>
      <c r="B14" s="10" t="s">
        <v>71</v>
      </c>
      <c r="C14" s="40">
        <f>+C15+C16</f>
        <v>103866500</v>
      </c>
      <c r="D14" s="40">
        <f>+D15+D16</f>
        <v>113289332</v>
      </c>
      <c r="E14" s="40">
        <f t="shared" ref="E14:H14" si="0">+E15+E16</f>
        <v>30290753</v>
      </c>
      <c r="F14" s="40">
        <f t="shared" si="0"/>
        <v>61365606</v>
      </c>
      <c r="G14" s="40">
        <f t="shared" si="0"/>
        <v>0</v>
      </c>
      <c r="H14" s="40">
        <f t="shared" si="0"/>
        <v>0</v>
      </c>
    </row>
    <row r="15" spans="1:8" ht="26.25" thickBot="1" x14ac:dyDescent="0.25">
      <c r="A15" s="14" t="s">
        <v>30</v>
      </c>
      <c r="B15" s="11" t="s">
        <v>31</v>
      </c>
      <c r="C15" s="26">
        <f>+Прог!B20</f>
        <v>25940100</v>
      </c>
      <c r="D15" s="26">
        <f>+Прог!C20</f>
        <v>29153573</v>
      </c>
      <c r="E15" s="26">
        <f>+Прог!D20</f>
        <v>5556297</v>
      </c>
      <c r="F15" s="26">
        <v>12044470</v>
      </c>
      <c r="G15" s="26"/>
      <c r="H15" s="26"/>
    </row>
    <row r="16" spans="1:8" ht="39" thickBot="1" x14ac:dyDescent="0.25">
      <c r="A16" s="14" t="s">
        <v>33</v>
      </c>
      <c r="B16" s="11" t="s">
        <v>32</v>
      </c>
      <c r="C16" s="26">
        <f>+Прог!B40</f>
        <v>77926400</v>
      </c>
      <c r="D16" s="26">
        <f>+Прог!C40</f>
        <v>84135759</v>
      </c>
      <c r="E16" s="26">
        <f>+Прог!D40</f>
        <v>24734456</v>
      </c>
      <c r="F16" s="26">
        <v>49321136</v>
      </c>
      <c r="G16" s="26"/>
      <c r="H16" s="26"/>
    </row>
    <row r="17" spans="1:8" ht="13.5" thickBot="1" x14ac:dyDescent="0.25">
      <c r="A17" s="15"/>
      <c r="B17" s="12"/>
      <c r="C17" s="26"/>
      <c r="D17" s="26"/>
      <c r="E17" s="26"/>
      <c r="F17" s="26"/>
      <c r="G17" s="26"/>
      <c r="H17" s="26"/>
    </row>
    <row r="18" spans="1:8" ht="13.5" thickBot="1" x14ac:dyDescent="0.25">
      <c r="A18" s="13" t="s">
        <v>34</v>
      </c>
      <c r="B18" s="10" t="s">
        <v>72</v>
      </c>
      <c r="C18" s="40">
        <f>+C19+C20</f>
        <v>805400</v>
      </c>
      <c r="D18" s="40">
        <f t="shared" ref="D18:H18" si="1">+D19+D20</f>
        <v>828924</v>
      </c>
      <c r="E18" s="40">
        <f t="shared" si="1"/>
        <v>187320</v>
      </c>
      <c r="F18" s="40">
        <f t="shared" si="1"/>
        <v>475599</v>
      </c>
      <c r="G18" s="40">
        <f t="shared" si="1"/>
        <v>0</v>
      </c>
      <c r="H18" s="40">
        <f t="shared" si="1"/>
        <v>0</v>
      </c>
    </row>
    <row r="19" spans="1:8" ht="13.5" thickBot="1" x14ac:dyDescent="0.25">
      <c r="A19" s="14" t="s">
        <v>35</v>
      </c>
      <c r="B19" s="11" t="s">
        <v>36</v>
      </c>
      <c r="C19" s="26">
        <f>+Прог!B59</f>
        <v>576500</v>
      </c>
      <c r="D19" s="26">
        <f>+Прог!C59</f>
        <v>600024</v>
      </c>
      <c r="E19" s="26">
        <f>+Прог!D59</f>
        <v>147655</v>
      </c>
      <c r="F19" s="26">
        <v>378667</v>
      </c>
      <c r="G19" s="26"/>
      <c r="H19" s="26"/>
    </row>
    <row r="20" spans="1:8" ht="13.5" thickBot="1" x14ac:dyDescent="0.25">
      <c r="A20" s="14" t="s">
        <v>38</v>
      </c>
      <c r="B20" s="11" t="s">
        <v>37</v>
      </c>
      <c r="C20" s="26">
        <f>+Прог!B78</f>
        <v>228900</v>
      </c>
      <c r="D20" s="26">
        <f>+Прог!C78</f>
        <v>228900</v>
      </c>
      <c r="E20" s="26">
        <f>+Прог!D78</f>
        <v>39665</v>
      </c>
      <c r="F20" s="26">
        <v>96932</v>
      </c>
      <c r="G20" s="26"/>
      <c r="H20" s="26"/>
    </row>
    <row r="21" spans="1:8" ht="13.5" thickBot="1" x14ac:dyDescent="0.25">
      <c r="A21" s="15"/>
      <c r="B21" s="12"/>
      <c r="C21" s="26"/>
      <c r="D21" s="26"/>
      <c r="E21" s="26"/>
      <c r="F21" s="26"/>
      <c r="G21" s="26"/>
      <c r="H21" s="26"/>
    </row>
    <row r="22" spans="1:8" ht="26.25" thickBot="1" x14ac:dyDescent="0.25">
      <c r="A22" s="13" t="s">
        <v>39</v>
      </c>
      <c r="B22" s="10" t="s">
        <v>73</v>
      </c>
      <c r="C22" s="40">
        <f>SUM(C23:C29)</f>
        <v>21298500</v>
      </c>
      <c r="D22" s="40">
        <f>SUM(D23:D29)</f>
        <v>21232078</v>
      </c>
      <c r="E22" s="40">
        <f>SUM(E23:E29)</f>
        <v>8922858</v>
      </c>
      <c r="F22" s="40">
        <f>SUM(F23:F29)</f>
        <v>13181078</v>
      </c>
      <c r="G22" s="40"/>
      <c r="H22" s="40"/>
    </row>
    <row r="23" spans="1:8" ht="26.25" thickBot="1" x14ac:dyDescent="0.25">
      <c r="A23" s="14" t="s">
        <v>40</v>
      </c>
      <c r="B23" s="11" t="s">
        <v>41</v>
      </c>
      <c r="C23" s="26">
        <f>+Прог!B98</f>
        <v>722800</v>
      </c>
      <c r="D23" s="26">
        <f>+Прог!C98</f>
        <v>722800</v>
      </c>
      <c r="E23" s="26">
        <f>+Прог!D98</f>
        <v>336376</v>
      </c>
      <c r="F23" s="26">
        <v>352407</v>
      </c>
      <c r="G23" s="26"/>
      <c r="H23" s="26"/>
    </row>
    <row r="24" spans="1:8" ht="13.5" thickBot="1" x14ac:dyDescent="0.25">
      <c r="A24" s="14" t="s">
        <v>42</v>
      </c>
      <c r="B24" s="11" t="s">
        <v>43</v>
      </c>
      <c r="C24" s="26">
        <f>+Прог!B117</f>
        <v>331000</v>
      </c>
      <c r="D24" s="26">
        <f>+Прог!C117</f>
        <v>331000</v>
      </c>
      <c r="E24" s="26">
        <f>+Прог!D117</f>
        <v>34959</v>
      </c>
      <c r="F24" s="26">
        <v>47270</v>
      </c>
      <c r="G24" s="26"/>
      <c r="H24" s="26"/>
    </row>
    <row r="25" spans="1:8" ht="13.5" thickBot="1" x14ac:dyDescent="0.25">
      <c r="A25" s="14" t="s">
        <v>44</v>
      </c>
      <c r="B25" s="11" t="s">
        <v>45</v>
      </c>
      <c r="C25" s="26">
        <f>+Прог!B138</f>
        <v>11024800</v>
      </c>
      <c r="D25" s="26">
        <f>+Прог!C138</f>
        <v>11054300</v>
      </c>
      <c r="E25" s="26">
        <f>+Прог!D138</f>
        <v>7064658</v>
      </c>
      <c r="F25" s="26">
        <v>7730426</v>
      </c>
      <c r="G25" s="26"/>
      <c r="H25" s="26"/>
    </row>
    <row r="26" spans="1:8" ht="13.5" thickBot="1" x14ac:dyDescent="0.25">
      <c r="A26" s="14" t="s">
        <v>46</v>
      </c>
      <c r="B26" s="11" t="s">
        <v>47</v>
      </c>
      <c r="C26" s="26">
        <f>+Прог!B157</f>
        <v>312000</v>
      </c>
      <c r="D26" s="26">
        <f>+Прог!C157</f>
        <v>312000</v>
      </c>
      <c r="E26" s="26">
        <f>+Прог!D157</f>
        <v>28686</v>
      </c>
      <c r="F26" s="26">
        <v>58737</v>
      </c>
      <c r="G26" s="26"/>
      <c r="H26" s="26"/>
    </row>
    <row r="27" spans="1:8" ht="26.25" thickBot="1" x14ac:dyDescent="0.25">
      <c r="A27" s="14" t="s">
        <v>48</v>
      </c>
      <c r="B27" s="11" t="s">
        <v>49</v>
      </c>
      <c r="C27" s="26">
        <f>+Прог!B176</f>
        <v>2240800</v>
      </c>
      <c r="D27" s="26">
        <f>+Прог!C176</f>
        <v>2159900</v>
      </c>
      <c r="E27" s="26">
        <f>+Прог!D176</f>
        <v>167038</v>
      </c>
      <c r="F27" s="26">
        <v>627602</v>
      </c>
      <c r="G27" s="26"/>
      <c r="H27" s="26"/>
    </row>
    <row r="28" spans="1:8" ht="26.25" thickBot="1" x14ac:dyDescent="0.25">
      <c r="A28" s="14" t="s">
        <v>50</v>
      </c>
      <c r="B28" s="11" t="s">
        <v>51</v>
      </c>
      <c r="C28" s="26">
        <f>+Прог!B195</f>
        <v>507100</v>
      </c>
      <c r="D28" s="26">
        <f>+Прог!C195</f>
        <v>558500</v>
      </c>
      <c r="E28" s="26">
        <f>+Прог!D195</f>
        <v>82303</v>
      </c>
      <c r="F28" s="26">
        <v>215709</v>
      </c>
      <c r="G28" s="26"/>
      <c r="H28" s="26"/>
    </row>
    <row r="29" spans="1:8" ht="26.25" thickBot="1" x14ac:dyDescent="0.25">
      <c r="A29" s="14" t="s">
        <v>52</v>
      </c>
      <c r="B29" s="11" t="s">
        <v>53</v>
      </c>
      <c r="C29" s="26">
        <f>+Прог!B214</f>
        <v>6160000</v>
      </c>
      <c r="D29" s="26">
        <f>+Прог!C214</f>
        <v>6093578</v>
      </c>
      <c r="E29" s="26">
        <f>+Прог!D214</f>
        <v>1208838</v>
      </c>
      <c r="F29" s="26">
        <v>4148927</v>
      </c>
      <c r="G29" s="26"/>
      <c r="H29" s="26"/>
    </row>
    <row r="30" spans="1:8" ht="13.5" thickBot="1" x14ac:dyDescent="0.25">
      <c r="A30" s="13"/>
      <c r="B30" s="21"/>
      <c r="C30" s="26"/>
      <c r="D30" s="26"/>
      <c r="E30" s="26"/>
      <c r="F30" s="26"/>
      <c r="G30" s="26"/>
      <c r="H30" s="26"/>
    </row>
    <row r="31" spans="1:8" ht="13.5" thickBot="1" x14ac:dyDescent="0.25">
      <c r="A31" s="13"/>
      <c r="B31" s="21"/>
      <c r="C31" s="26"/>
      <c r="D31" s="26"/>
      <c r="E31" s="26"/>
      <c r="F31" s="26"/>
      <c r="G31" s="26"/>
      <c r="H31" s="26"/>
    </row>
    <row r="32" spans="1:8" ht="13.5" thickBot="1" x14ac:dyDescent="0.25">
      <c r="A32" s="13"/>
      <c r="B32" s="10" t="s">
        <v>18</v>
      </c>
      <c r="C32" s="40">
        <f t="shared" ref="C32:H32" si="2">+C22+C18+C14</f>
        <v>125970400</v>
      </c>
      <c r="D32" s="40">
        <f t="shared" si="2"/>
        <v>135350334</v>
      </c>
      <c r="E32" s="40">
        <f t="shared" si="2"/>
        <v>39400931</v>
      </c>
      <c r="F32" s="40">
        <f t="shared" si="2"/>
        <v>75022283</v>
      </c>
      <c r="G32" s="40">
        <f t="shared" si="2"/>
        <v>0</v>
      </c>
      <c r="H32" s="40">
        <f t="shared" si="2"/>
        <v>0</v>
      </c>
    </row>
    <row r="33" spans="1:8" ht="15.75" x14ac:dyDescent="0.2">
      <c r="A33" s="1"/>
    </row>
    <row r="34" spans="1:8" x14ac:dyDescent="0.2">
      <c r="A34" s="41" t="s">
        <v>20</v>
      </c>
      <c r="B34" s="41"/>
      <c r="C34" s="41"/>
      <c r="D34" s="41"/>
      <c r="E34" s="41"/>
      <c r="F34" s="41"/>
      <c r="G34" s="41"/>
      <c r="H34" s="41"/>
    </row>
    <row r="35" spans="1:8" s="19" customFormat="1" x14ac:dyDescent="0.2">
      <c r="A35" s="20"/>
      <c r="B35" s="20"/>
      <c r="C35" s="20"/>
      <c r="D35" s="20"/>
      <c r="E35" s="20"/>
      <c r="F35" s="20"/>
      <c r="G35" s="20"/>
      <c r="H35" s="20"/>
    </row>
    <row r="36" spans="1:8" ht="24" customHeight="1" x14ac:dyDescent="0.2">
      <c r="A36" s="20"/>
      <c r="B36" s="20"/>
      <c r="C36" s="20"/>
      <c r="D36" s="20"/>
      <c r="E36" s="20"/>
      <c r="F36" s="20"/>
      <c r="G36" s="20"/>
      <c r="H36" s="20"/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7"/>
  <sheetViews>
    <sheetView topLeftCell="A73" zoomScale="115" zoomScaleNormal="115" workbookViewId="0">
      <selection activeCell="G135" sqref="G135"/>
    </sheetView>
  </sheetViews>
  <sheetFormatPr defaultRowHeight="12.75" x14ac:dyDescent="0.2"/>
  <cols>
    <col min="1" max="1" width="51.6640625" customWidth="1"/>
    <col min="2" max="2" width="15.1640625" customWidth="1"/>
    <col min="3" max="3" width="13.6640625" customWidth="1"/>
    <col min="4" max="4" width="12.83203125" customWidth="1"/>
    <col min="5" max="5" width="11.83203125" customWidth="1"/>
    <col min="6" max="6" width="15" customWidth="1"/>
    <col min="7" max="7" width="17" customWidth="1"/>
  </cols>
  <sheetData>
    <row r="3" spans="1:7" ht="15.75" x14ac:dyDescent="0.2">
      <c r="A3" s="45" t="s">
        <v>0</v>
      </c>
      <c r="B3" s="45"/>
      <c r="C3" s="45"/>
      <c r="D3" s="45"/>
      <c r="E3" s="45"/>
      <c r="F3" s="45"/>
      <c r="G3" s="45"/>
    </row>
    <row r="4" spans="1:7" ht="15.75" x14ac:dyDescent="0.2">
      <c r="A4" s="46" t="s">
        <v>75</v>
      </c>
      <c r="B4" s="46"/>
      <c r="C4" s="46"/>
      <c r="D4" s="46"/>
      <c r="E4" s="46"/>
      <c r="F4" s="46"/>
      <c r="G4" s="46"/>
    </row>
    <row r="5" spans="1:7" ht="13.5" thickBot="1" x14ac:dyDescent="0.25">
      <c r="A5" s="52" t="s">
        <v>1</v>
      </c>
      <c r="B5" s="52"/>
      <c r="C5" s="52"/>
      <c r="D5" s="52"/>
      <c r="E5" s="52"/>
      <c r="F5" s="52"/>
      <c r="G5" s="52"/>
    </row>
    <row r="6" spans="1:7" ht="13.5" thickBot="1" x14ac:dyDescent="0.25">
      <c r="A6" s="62" t="s">
        <v>54</v>
      </c>
      <c r="B6" s="63"/>
      <c r="C6" s="63"/>
      <c r="D6" s="63"/>
      <c r="E6" s="63"/>
      <c r="F6" s="63"/>
      <c r="G6" s="64"/>
    </row>
    <row r="7" spans="1:7" ht="12.75" customHeight="1" x14ac:dyDescent="0.2">
      <c r="A7" s="2" t="s">
        <v>2</v>
      </c>
      <c r="B7" s="42" t="s">
        <v>21</v>
      </c>
      <c r="C7" s="49" t="s">
        <v>22</v>
      </c>
      <c r="D7" s="9" t="s">
        <v>4</v>
      </c>
      <c r="E7" s="9" t="s">
        <v>4</v>
      </c>
      <c r="F7" s="9" t="s">
        <v>4</v>
      </c>
      <c r="G7" s="9" t="s">
        <v>4</v>
      </c>
    </row>
    <row r="8" spans="1:7" x14ac:dyDescent="0.2">
      <c r="A8" s="2" t="s">
        <v>3</v>
      </c>
      <c r="B8" s="43"/>
      <c r="C8" s="50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 x14ac:dyDescent="0.25">
      <c r="A9" s="3"/>
      <c r="B9" s="44"/>
      <c r="C9" s="51"/>
      <c r="D9" s="16" t="s">
        <v>23</v>
      </c>
      <c r="E9" s="5" t="s">
        <v>24</v>
      </c>
      <c r="F9" s="5" t="s">
        <v>25</v>
      </c>
      <c r="G9" s="5" t="s">
        <v>26</v>
      </c>
    </row>
    <row r="10" spans="1:7" ht="13.5" thickBot="1" x14ac:dyDescent="0.25">
      <c r="A10" s="23" t="s">
        <v>6</v>
      </c>
      <c r="B10" s="24">
        <f>+B12+B13+B14</f>
        <v>25940100</v>
      </c>
      <c r="C10" s="24">
        <f t="shared" ref="C10:G10" si="0">+C12+C13+C14</f>
        <v>28566824</v>
      </c>
      <c r="D10" s="24">
        <f t="shared" si="0"/>
        <v>4969548</v>
      </c>
      <c r="E10" s="24">
        <f t="shared" si="0"/>
        <v>11457721</v>
      </c>
      <c r="F10" s="24">
        <f t="shared" si="0"/>
        <v>0</v>
      </c>
      <c r="G10" s="24">
        <f t="shared" si="0"/>
        <v>0</v>
      </c>
    </row>
    <row r="11" spans="1:7" ht="13.5" thickBot="1" x14ac:dyDescent="0.25">
      <c r="A11" s="25" t="s">
        <v>7</v>
      </c>
      <c r="B11" s="26"/>
      <c r="C11" s="26"/>
      <c r="D11" s="26"/>
      <c r="E11" s="26"/>
      <c r="F11" s="26"/>
      <c r="G11" s="26"/>
    </row>
    <row r="12" spans="1:7" ht="13.5" thickBot="1" x14ac:dyDescent="0.25">
      <c r="A12" s="27" t="s">
        <v>8</v>
      </c>
      <c r="B12" s="26">
        <v>13389300</v>
      </c>
      <c r="C12" s="26">
        <v>14213104</v>
      </c>
      <c r="D12" s="26">
        <v>3554272</v>
      </c>
      <c r="E12" s="26">
        <v>7041764</v>
      </c>
      <c r="F12" s="26"/>
      <c r="G12" s="26"/>
    </row>
    <row r="13" spans="1:7" ht="13.5" thickBot="1" x14ac:dyDescent="0.25">
      <c r="A13" s="27" t="s">
        <v>9</v>
      </c>
      <c r="B13" s="26">
        <v>6996300</v>
      </c>
      <c r="C13" s="26">
        <v>7341565</v>
      </c>
      <c r="D13" s="26">
        <v>1319450</v>
      </c>
      <c r="E13" s="26">
        <v>3573641</v>
      </c>
      <c r="F13" s="26"/>
      <c r="G13" s="26"/>
    </row>
    <row r="14" spans="1:7" ht="13.5" thickBot="1" x14ac:dyDescent="0.25">
      <c r="A14" s="27" t="s">
        <v>10</v>
      </c>
      <c r="B14" s="26">
        <v>5554500</v>
      </c>
      <c r="C14" s="26">
        <v>7012155</v>
      </c>
      <c r="D14" s="26">
        <v>95826</v>
      </c>
      <c r="E14" s="26">
        <v>842316</v>
      </c>
      <c r="F14" s="26"/>
      <c r="G14" s="26"/>
    </row>
    <row r="15" spans="1:7" ht="13.5" thickBot="1" x14ac:dyDescent="0.25">
      <c r="A15" s="25"/>
      <c r="B15" s="26"/>
      <c r="C15" s="26"/>
      <c r="D15" s="26"/>
      <c r="E15" s="26"/>
      <c r="F15" s="26"/>
      <c r="G15" s="26"/>
    </row>
    <row r="16" spans="1:7" s="18" customFormat="1" ht="26.25" thickBot="1" x14ac:dyDescent="0.25">
      <c r="A16" s="23" t="s">
        <v>11</v>
      </c>
      <c r="B16" s="24">
        <f t="shared" ref="B16:G16" si="1">+SUM(B17:B19)</f>
        <v>0</v>
      </c>
      <c r="C16" s="24">
        <f t="shared" si="1"/>
        <v>586749</v>
      </c>
      <c r="D16" s="24">
        <f t="shared" si="1"/>
        <v>586749</v>
      </c>
      <c r="E16" s="24">
        <f t="shared" si="1"/>
        <v>586749</v>
      </c>
      <c r="F16" s="24">
        <f t="shared" si="1"/>
        <v>0</v>
      </c>
      <c r="G16" s="24">
        <f t="shared" si="1"/>
        <v>0</v>
      </c>
    </row>
    <row r="17" spans="1:9" ht="13.5" thickBot="1" x14ac:dyDescent="0.25">
      <c r="A17" s="25" t="s">
        <v>19</v>
      </c>
      <c r="B17" s="26"/>
      <c r="C17" s="26"/>
      <c r="D17" s="26"/>
      <c r="E17" s="26"/>
      <c r="F17" s="26"/>
      <c r="G17" s="26"/>
    </row>
    <row r="18" spans="1:9" ht="13.5" thickBot="1" x14ac:dyDescent="0.25">
      <c r="A18" s="38" t="s">
        <v>64</v>
      </c>
      <c r="B18" s="26"/>
      <c r="C18" s="26">
        <v>586749</v>
      </c>
      <c r="D18" s="26">
        <f>689939-103190</f>
        <v>586749</v>
      </c>
      <c r="E18" s="26">
        <v>586749</v>
      </c>
      <c r="F18" s="26"/>
      <c r="G18" s="26"/>
      <c r="I18" s="37">
        <f>+C18-D18</f>
        <v>0</v>
      </c>
    </row>
    <row r="19" spans="1:9" ht="13.5" thickBot="1" x14ac:dyDescent="0.25">
      <c r="A19" s="25"/>
      <c r="B19" s="26"/>
      <c r="C19" s="26"/>
      <c r="D19" s="26"/>
      <c r="E19" s="26"/>
      <c r="F19" s="26"/>
      <c r="G19" s="26"/>
    </row>
    <row r="20" spans="1:9" ht="13.5" thickBot="1" x14ac:dyDescent="0.25">
      <c r="A20" s="23" t="s">
        <v>12</v>
      </c>
      <c r="B20" s="24">
        <f t="shared" ref="B20:G20" si="2">+B16+B10</f>
        <v>25940100</v>
      </c>
      <c r="C20" s="24">
        <f t="shared" si="2"/>
        <v>29153573</v>
      </c>
      <c r="D20" s="24">
        <f t="shared" si="2"/>
        <v>5556297</v>
      </c>
      <c r="E20" s="24">
        <f t="shared" si="2"/>
        <v>12044470</v>
      </c>
      <c r="F20" s="24">
        <f t="shared" si="2"/>
        <v>0</v>
      </c>
      <c r="G20" s="24">
        <f t="shared" si="2"/>
        <v>0</v>
      </c>
    </row>
    <row r="21" spans="1:9" ht="13.5" thickBot="1" x14ac:dyDescent="0.25">
      <c r="A21" s="25"/>
      <c r="B21" s="26"/>
      <c r="C21" s="26"/>
      <c r="D21" s="26"/>
      <c r="E21" s="26"/>
      <c r="F21" s="26"/>
      <c r="G21" s="26"/>
    </row>
    <row r="22" spans="1:9" ht="13.5" thickBot="1" x14ac:dyDescent="0.25">
      <c r="A22" s="25" t="s">
        <v>13</v>
      </c>
      <c r="B22" s="6">
        <v>660</v>
      </c>
      <c r="C22" s="6">
        <v>660</v>
      </c>
      <c r="D22" s="28">
        <v>583</v>
      </c>
      <c r="E22" s="28"/>
      <c r="F22" s="28"/>
      <c r="G22" s="28"/>
    </row>
    <row r="23" spans="1:9" x14ac:dyDescent="0.2">
      <c r="A23" s="29"/>
      <c r="B23" s="22"/>
      <c r="C23" s="22"/>
      <c r="D23" s="30"/>
      <c r="E23" s="30"/>
      <c r="F23" s="30"/>
      <c r="G23" s="30"/>
    </row>
    <row r="24" spans="1:9" x14ac:dyDescent="0.2">
      <c r="A24" s="29"/>
      <c r="B24" s="22"/>
      <c r="C24" s="22"/>
      <c r="D24" s="30"/>
      <c r="E24" s="30"/>
      <c r="F24" s="30"/>
      <c r="G24" s="30"/>
    </row>
    <row r="25" spans="1:9" ht="13.5" thickBot="1" x14ac:dyDescent="0.25">
      <c r="A25" s="29"/>
      <c r="B25" s="30"/>
      <c r="C25" s="30"/>
      <c r="D25" s="30"/>
      <c r="E25" s="30"/>
      <c r="F25" s="30"/>
      <c r="G25" s="30"/>
    </row>
    <row r="26" spans="1:9" ht="30.75" customHeight="1" thickBot="1" x14ac:dyDescent="0.25">
      <c r="A26" s="59" t="s">
        <v>55</v>
      </c>
      <c r="B26" s="60"/>
      <c r="C26" s="60"/>
      <c r="D26" s="60"/>
      <c r="E26" s="60"/>
      <c r="F26" s="60"/>
      <c r="G26" s="61"/>
    </row>
    <row r="27" spans="1:9" ht="12.75" customHeight="1" x14ac:dyDescent="0.2">
      <c r="A27" s="31" t="s">
        <v>2</v>
      </c>
      <c r="B27" s="56" t="s">
        <v>21</v>
      </c>
      <c r="C27" s="53" t="s">
        <v>22</v>
      </c>
      <c r="D27" s="32" t="s">
        <v>4</v>
      </c>
      <c r="E27" s="32" t="s">
        <v>4</v>
      </c>
      <c r="F27" s="32" t="s">
        <v>4</v>
      </c>
      <c r="G27" s="32" t="s">
        <v>4</v>
      </c>
    </row>
    <row r="28" spans="1:9" x14ac:dyDescent="0.2">
      <c r="A28" s="31" t="s">
        <v>3</v>
      </c>
      <c r="B28" s="57"/>
      <c r="C28" s="54"/>
      <c r="D28" s="33" t="s">
        <v>5</v>
      </c>
      <c r="E28" s="33" t="s">
        <v>5</v>
      </c>
      <c r="F28" s="33" t="s">
        <v>5</v>
      </c>
      <c r="G28" s="33" t="s">
        <v>5</v>
      </c>
    </row>
    <row r="29" spans="1:9" ht="41.25" customHeight="1" thickBot="1" x14ac:dyDescent="0.25">
      <c r="A29" s="34"/>
      <c r="B29" s="58"/>
      <c r="C29" s="55"/>
      <c r="D29" s="35" t="s">
        <v>23</v>
      </c>
      <c r="E29" s="36" t="s">
        <v>24</v>
      </c>
      <c r="F29" s="36" t="s">
        <v>25</v>
      </c>
      <c r="G29" s="36" t="s">
        <v>26</v>
      </c>
    </row>
    <row r="30" spans="1:9" ht="13.5" thickBot="1" x14ac:dyDescent="0.25">
      <c r="A30" s="23" t="s">
        <v>6</v>
      </c>
      <c r="B30" s="24">
        <f>+B32+B33+B34</f>
        <v>77426400</v>
      </c>
      <c r="C30" s="24">
        <f t="shared" ref="C30:G30" si="3">+C32+C33+C34</f>
        <v>83635759</v>
      </c>
      <c r="D30" s="24">
        <f t="shared" si="3"/>
        <v>24734456</v>
      </c>
      <c r="E30" s="24">
        <f t="shared" si="3"/>
        <v>49321136</v>
      </c>
      <c r="F30" s="24">
        <f t="shared" si="3"/>
        <v>0</v>
      </c>
      <c r="G30" s="24">
        <f t="shared" si="3"/>
        <v>0</v>
      </c>
    </row>
    <row r="31" spans="1:9" ht="13.5" thickBot="1" x14ac:dyDescent="0.25">
      <c r="A31" s="25" t="s">
        <v>7</v>
      </c>
      <c r="B31" s="26"/>
      <c r="C31" s="26"/>
      <c r="D31" s="26"/>
      <c r="E31" s="26"/>
      <c r="F31" s="26"/>
      <c r="G31" s="26"/>
    </row>
    <row r="32" spans="1:9" ht="13.5" thickBot="1" x14ac:dyDescent="0.25">
      <c r="A32" s="27" t="s">
        <v>8</v>
      </c>
      <c r="B32" s="26">
        <v>9789000</v>
      </c>
      <c r="C32" s="26">
        <v>9232426</v>
      </c>
      <c r="D32" s="26">
        <v>2221352</v>
      </c>
      <c r="E32" s="26">
        <v>4516226</v>
      </c>
      <c r="F32" s="26"/>
      <c r="G32" s="26"/>
    </row>
    <row r="33" spans="1:7" ht="13.5" thickBot="1" x14ac:dyDescent="0.25">
      <c r="A33" s="27" t="s">
        <v>9</v>
      </c>
      <c r="B33" s="26">
        <v>65131900</v>
      </c>
      <c r="C33" s="26">
        <f>71830193</f>
        <v>71830193</v>
      </c>
      <c r="D33" s="26">
        <v>22437335</v>
      </c>
      <c r="E33" s="26">
        <v>44359754</v>
      </c>
      <c r="F33" s="26"/>
      <c r="G33" s="26"/>
    </row>
    <row r="34" spans="1:7" ht="13.5" thickBot="1" x14ac:dyDescent="0.25">
      <c r="A34" s="27" t="s">
        <v>10</v>
      </c>
      <c r="B34" s="26">
        <v>2505500</v>
      </c>
      <c r="C34" s="26">
        <v>2573140</v>
      </c>
      <c r="D34" s="26">
        <v>75769</v>
      </c>
      <c r="E34" s="26">
        <v>445156</v>
      </c>
      <c r="F34" s="26"/>
      <c r="G34" s="26"/>
    </row>
    <row r="35" spans="1:7" ht="13.5" thickBot="1" x14ac:dyDescent="0.25">
      <c r="A35" s="25"/>
      <c r="B35" s="26"/>
      <c r="C35" s="26"/>
      <c r="D35" s="26"/>
      <c r="E35" s="26"/>
      <c r="F35" s="26"/>
      <c r="G35" s="26"/>
    </row>
    <row r="36" spans="1:7" s="18" customFormat="1" ht="26.25" thickBot="1" x14ac:dyDescent="0.25">
      <c r="A36" s="23" t="s">
        <v>11</v>
      </c>
      <c r="B36" s="24">
        <f t="shared" ref="B36:G36" si="4">+SUM(B37:B39)</f>
        <v>500000</v>
      </c>
      <c r="C36" s="24">
        <f t="shared" si="4"/>
        <v>500000</v>
      </c>
      <c r="D36" s="24">
        <f t="shared" si="4"/>
        <v>0</v>
      </c>
      <c r="E36" s="24">
        <f t="shared" si="4"/>
        <v>0</v>
      </c>
      <c r="F36" s="24">
        <f t="shared" si="4"/>
        <v>0</v>
      </c>
      <c r="G36" s="24">
        <f t="shared" si="4"/>
        <v>0</v>
      </c>
    </row>
    <row r="37" spans="1:7" ht="13.5" thickBot="1" x14ac:dyDescent="0.25">
      <c r="A37" s="25" t="s">
        <v>19</v>
      </c>
      <c r="B37" s="26"/>
      <c r="C37" s="26"/>
      <c r="D37" s="26"/>
      <c r="E37" s="26"/>
      <c r="F37" s="26"/>
      <c r="G37" s="26"/>
    </row>
    <row r="38" spans="1:7" ht="39" thickBot="1" x14ac:dyDescent="0.25">
      <c r="A38" s="38" t="s">
        <v>66</v>
      </c>
      <c r="B38" s="39">
        <v>500000</v>
      </c>
      <c r="C38" s="39">
        <v>500000</v>
      </c>
      <c r="D38" s="26"/>
      <c r="E38" s="26"/>
      <c r="F38" s="26"/>
      <c r="G38" s="26"/>
    </row>
    <row r="39" spans="1:7" ht="13.5" thickBot="1" x14ac:dyDescent="0.25">
      <c r="A39" s="25"/>
      <c r="B39" s="26"/>
      <c r="C39" s="26"/>
      <c r="D39" s="26"/>
      <c r="E39" s="26"/>
      <c r="F39" s="26"/>
      <c r="G39" s="26"/>
    </row>
    <row r="40" spans="1:7" ht="13.5" thickBot="1" x14ac:dyDescent="0.25">
      <c r="A40" s="23" t="s">
        <v>12</v>
      </c>
      <c r="B40" s="24">
        <f t="shared" ref="B40:G40" si="5">+B36+B30</f>
        <v>77926400</v>
      </c>
      <c r="C40" s="24">
        <f t="shared" si="5"/>
        <v>84135759</v>
      </c>
      <c r="D40" s="24">
        <f t="shared" si="5"/>
        <v>24734456</v>
      </c>
      <c r="E40" s="24">
        <f t="shared" si="5"/>
        <v>49321136</v>
      </c>
      <c r="F40" s="24">
        <f t="shared" si="5"/>
        <v>0</v>
      </c>
      <c r="G40" s="24">
        <f t="shared" si="5"/>
        <v>0</v>
      </c>
    </row>
    <row r="41" spans="1:7" ht="13.5" thickBot="1" x14ac:dyDescent="0.25">
      <c r="A41" s="25"/>
      <c r="B41" s="26"/>
      <c r="C41" s="26"/>
      <c r="D41" s="26"/>
      <c r="E41" s="26"/>
      <c r="F41" s="26"/>
      <c r="G41" s="26"/>
    </row>
    <row r="42" spans="1:7" ht="13.5" thickBot="1" x14ac:dyDescent="0.25">
      <c r="A42" s="25" t="s">
        <v>13</v>
      </c>
      <c r="B42" s="6">
        <v>720</v>
      </c>
      <c r="C42" s="6">
        <v>720</v>
      </c>
      <c r="D42" s="28">
        <v>684</v>
      </c>
      <c r="E42" s="28"/>
      <c r="F42" s="28"/>
      <c r="G42" s="28"/>
    </row>
    <row r="43" spans="1:7" x14ac:dyDescent="0.2">
      <c r="A43" s="29"/>
      <c r="B43" s="22"/>
      <c r="C43" s="22"/>
      <c r="D43" s="30"/>
      <c r="E43" s="30"/>
      <c r="F43" s="30"/>
      <c r="G43" s="30"/>
    </row>
    <row r="44" spans="1:7" x14ac:dyDescent="0.2">
      <c r="A44" s="29"/>
      <c r="B44" s="22"/>
      <c r="C44" s="22"/>
      <c r="D44" s="30"/>
      <c r="E44" s="30"/>
      <c r="F44" s="30"/>
      <c r="G44" s="30"/>
    </row>
    <row r="45" spans="1:7" ht="13.5" thickBot="1" x14ac:dyDescent="0.25">
      <c r="A45" s="29"/>
      <c r="B45" s="30"/>
      <c r="C45" s="30"/>
      <c r="D45" s="30"/>
      <c r="E45" s="30"/>
      <c r="F45" s="30"/>
      <c r="G45" s="30"/>
    </row>
    <row r="46" spans="1:7" ht="13.5" thickBot="1" x14ac:dyDescent="0.25">
      <c r="A46" s="59" t="s">
        <v>56</v>
      </c>
      <c r="B46" s="60"/>
      <c r="C46" s="60"/>
      <c r="D46" s="60"/>
      <c r="E46" s="60"/>
      <c r="F46" s="60"/>
      <c r="G46" s="61"/>
    </row>
    <row r="47" spans="1:7" ht="12.75" customHeight="1" x14ac:dyDescent="0.2">
      <c r="A47" s="31" t="s">
        <v>2</v>
      </c>
      <c r="B47" s="56" t="s">
        <v>21</v>
      </c>
      <c r="C47" s="53" t="s">
        <v>22</v>
      </c>
      <c r="D47" s="32" t="s">
        <v>4</v>
      </c>
      <c r="E47" s="32" t="s">
        <v>4</v>
      </c>
      <c r="F47" s="32" t="s">
        <v>4</v>
      </c>
      <c r="G47" s="32" t="s">
        <v>4</v>
      </c>
    </row>
    <row r="48" spans="1:7" x14ac:dyDescent="0.2">
      <c r="A48" s="31" t="s">
        <v>3</v>
      </c>
      <c r="B48" s="57"/>
      <c r="C48" s="54"/>
      <c r="D48" s="33" t="s">
        <v>5</v>
      </c>
      <c r="E48" s="33" t="s">
        <v>5</v>
      </c>
      <c r="F48" s="33" t="s">
        <v>5</v>
      </c>
      <c r="G48" s="33" t="s">
        <v>5</v>
      </c>
    </row>
    <row r="49" spans="1:7" ht="41.25" customHeight="1" thickBot="1" x14ac:dyDescent="0.25">
      <c r="A49" s="34"/>
      <c r="B49" s="58"/>
      <c r="C49" s="55"/>
      <c r="D49" s="35" t="s">
        <v>23</v>
      </c>
      <c r="E49" s="36" t="s">
        <v>24</v>
      </c>
      <c r="F49" s="36" t="s">
        <v>25</v>
      </c>
      <c r="G49" s="36" t="s">
        <v>26</v>
      </c>
    </row>
    <row r="50" spans="1:7" ht="13.5" thickBot="1" x14ac:dyDescent="0.25">
      <c r="A50" s="23" t="s">
        <v>6</v>
      </c>
      <c r="B50" s="24">
        <f>+B52+B53+B54</f>
        <v>576500</v>
      </c>
      <c r="C50" s="24">
        <f t="shared" ref="C50:G50" si="6">+C52+C53+C54</f>
        <v>600024</v>
      </c>
      <c r="D50" s="24">
        <f t="shared" si="6"/>
        <v>147655</v>
      </c>
      <c r="E50" s="24">
        <f t="shared" si="6"/>
        <v>378667</v>
      </c>
      <c r="F50" s="24">
        <f t="shared" si="6"/>
        <v>0</v>
      </c>
      <c r="G50" s="24">
        <f t="shared" si="6"/>
        <v>0</v>
      </c>
    </row>
    <row r="51" spans="1:7" ht="13.5" thickBot="1" x14ac:dyDescent="0.25">
      <c r="A51" s="25" t="s">
        <v>7</v>
      </c>
      <c r="B51" s="26"/>
      <c r="C51" s="26"/>
      <c r="D51" s="26"/>
      <c r="E51" s="26"/>
      <c r="F51" s="26"/>
      <c r="G51" s="26"/>
    </row>
    <row r="52" spans="1:7" ht="13.5" thickBot="1" x14ac:dyDescent="0.25">
      <c r="A52" s="27" t="s">
        <v>8</v>
      </c>
      <c r="B52" s="26">
        <v>398400</v>
      </c>
      <c r="C52" s="26">
        <v>404890</v>
      </c>
      <c r="D52" s="26">
        <v>111181</v>
      </c>
      <c r="E52" s="26">
        <v>230490</v>
      </c>
      <c r="F52" s="26"/>
      <c r="G52" s="26"/>
    </row>
    <row r="53" spans="1:7" ht="13.5" thickBot="1" x14ac:dyDescent="0.25">
      <c r="A53" s="27" t="s">
        <v>9</v>
      </c>
      <c r="B53" s="26">
        <v>175100</v>
      </c>
      <c r="C53" s="26">
        <v>192134</v>
      </c>
      <c r="D53" s="26">
        <v>36474</v>
      </c>
      <c r="E53" s="26">
        <v>148177</v>
      </c>
      <c r="F53" s="26"/>
      <c r="G53" s="26"/>
    </row>
    <row r="54" spans="1:7" ht="13.5" thickBot="1" x14ac:dyDescent="0.25">
      <c r="A54" s="27" t="s">
        <v>10</v>
      </c>
      <c r="B54" s="26">
        <v>3000</v>
      </c>
      <c r="C54" s="26">
        <v>3000</v>
      </c>
      <c r="D54" s="26"/>
      <c r="E54" s="26"/>
      <c r="F54" s="26"/>
      <c r="G54" s="26"/>
    </row>
    <row r="55" spans="1:7" ht="13.5" thickBot="1" x14ac:dyDescent="0.25">
      <c r="A55" s="25"/>
      <c r="B55" s="26"/>
      <c r="C55" s="26"/>
      <c r="D55" s="26"/>
      <c r="E55" s="26"/>
      <c r="F55" s="26"/>
      <c r="G55" s="26"/>
    </row>
    <row r="56" spans="1:7" s="18" customFormat="1" ht="26.25" thickBot="1" x14ac:dyDescent="0.25">
      <c r="A56" s="23" t="s">
        <v>11</v>
      </c>
      <c r="B56" s="24">
        <f t="shared" ref="B56:G56" si="7">+SUM(B57:B58)</f>
        <v>0</v>
      </c>
      <c r="C56" s="24">
        <f t="shared" si="7"/>
        <v>0</v>
      </c>
      <c r="D56" s="24">
        <f t="shared" si="7"/>
        <v>0</v>
      </c>
      <c r="E56" s="24">
        <f t="shared" si="7"/>
        <v>0</v>
      </c>
      <c r="F56" s="24">
        <f t="shared" si="7"/>
        <v>0</v>
      </c>
      <c r="G56" s="24">
        <f t="shared" si="7"/>
        <v>0</v>
      </c>
    </row>
    <row r="57" spans="1:7" ht="13.5" thickBot="1" x14ac:dyDescent="0.25">
      <c r="A57" s="25" t="s">
        <v>19</v>
      </c>
      <c r="B57" s="26"/>
      <c r="C57" s="26"/>
      <c r="D57" s="26"/>
      <c r="E57" s="26"/>
      <c r="F57" s="26"/>
      <c r="G57" s="26"/>
    </row>
    <row r="58" spans="1:7" ht="13.5" thickBot="1" x14ac:dyDescent="0.25">
      <c r="A58" s="25"/>
      <c r="B58" s="26"/>
      <c r="C58" s="26"/>
      <c r="D58" s="26"/>
      <c r="E58" s="26"/>
      <c r="F58" s="26"/>
      <c r="G58" s="26"/>
    </row>
    <row r="59" spans="1:7" ht="13.5" thickBot="1" x14ac:dyDescent="0.25">
      <c r="A59" s="23" t="s">
        <v>12</v>
      </c>
      <c r="B59" s="24">
        <f t="shared" ref="B59:G59" si="8">+B56+B50</f>
        <v>576500</v>
      </c>
      <c r="C59" s="24">
        <f t="shared" si="8"/>
        <v>600024</v>
      </c>
      <c r="D59" s="24">
        <f t="shared" si="8"/>
        <v>147655</v>
      </c>
      <c r="E59" s="24">
        <f t="shared" si="8"/>
        <v>378667</v>
      </c>
      <c r="F59" s="24">
        <f t="shared" si="8"/>
        <v>0</v>
      </c>
      <c r="G59" s="24">
        <f t="shared" si="8"/>
        <v>0</v>
      </c>
    </row>
    <row r="60" spans="1:7" ht="13.5" thickBot="1" x14ac:dyDescent="0.25">
      <c r="A60" s="25"/>
      <c r="B60" s="26"/>
      <c r="C60" s="26"/>
      <c r="D60" s="26"/>
      <c r="E60" s="26"/>
      <c r="F60" s="26"/>
      <c r="G60" s="26"/>
    </row>
    <row r="61" spans="1:7" ht="13.5" thickBot="1" x14ac:dyDescent="0.25">
      <c r="A61" s="25" t="s">
        <v>13</v>
      </c>
      <c r="B61" s="28">
        <v>21</v>
      </c>
      <c r="C61" s="28">
        <v>21</v>
      </c>
      <c r="D61" s="28">
        <v>19</v>
      </c>
      <c r="E61" s="28"/>
      <c r="F61" s="28"/>
      <c r="G61" s="28"/>
    </row>
    <row r="62" spans="1:7" x14ac:dyDescent="0.2">
      <c r="A62" s="29"/>
      <c r="B62" s="30"/>
      <c r="C62" s="30"/>
      <c r="D62" s="30"/>
      <c r="E62" s="30"/>
      <c r="F62" s="30"/>
      <c r="G62" s="30"/>
    </row>
    <row r="63" spans="1:7" x14ac:dyDescent="0.2">
      <c r="A63" s="29"/>
      <c r="B63" s="30"/>
      <c r="C63" s="30"/>
      <c r="D63" s="30"/>
      <c r="E63" s="30"/>
      <c r="F63" s="30"/>
      <c r="G63" s="30"/>
    </row>
    <row r="64" spans="1:7" ht="13.5" thickBot="1" x14ac:dyDescent="0.25">
      <c r="A64" s="29"/>
      <c r="B64" s="30"/>
      <c r="C64" s="30"/>
      <c r="D64" s="30"/>
      <c r="E64" s="30"/>
      <c r="F64" s="30"/>
      <c r="G64" s="30"/>
    </row>
    <row r="65" spans="1:7" ht="13.5" thickBot="1" x14ac:dyDescent="0.25">
      <c r="A65" s="59" t="s">
        <v>57</v>
      </c>
      <c r="B65" s="60"/>
      <c r="C65" s="60"/>
      <c r="D65" s="60"/>
      <c r="E65" s="60"/>
      <c r="F65" s="60"/>
      <c r="G65" s="61"/>
    </row>
    <row r="66" spans="1:7" ht="12.75" customHeight="1" x14ac:dyDescent="0.2">
      <c r="A66" s="31" t="s">
        <v>2</v>
      </c>
      <c r="B66" s="56" t="s">
        <v>21</v>
      </c>
      <c r="C66" s="53" t="s">
        <v>22</v>
      </c>
      <c r="D66" s="32" t="s">
        <v>4</v>
      </c>
      <c r="E66" s="32" t="s">
        <v>4</v>
      </c>
      <c r="F66" s="32" t="s">
        <v>4</v>
      </c>
      <c r="G66" s="32" t="s">
        <v>4</v>
      </c>
    </row>
    <row r="67" spans="1:7" x14ac:dyDescent="0.2">
      <c r="A67" s="31" t="s">
        <v>3</v>
      </c>
      <c r="B67" s="57"/>
      <c r="C67" s="54"/>
      <c r="D67" s="33" t="s">
        <v>5</v>
      </c>
      <c r="E67" s="33" t="s">
        <v>5</v>
      </c>
      <c r="F67" s="33" t="s">
        <v>5</v>
      </c>
      <c r="G67" s="33" t="s">
        <v>5</v>
      </c>
    </row>
    <row r="68" spans="1:7" ht="41.25" customHeight="1" thickBot="1" x14ac:dyDescent="0.25">
      <c r="A68" s="34"/>
      <c r="B68" s="58"/>
      <c r="C68" s="55"/>
      <c r="D68" s="35" t="s">
        <v>23</v>
      </c>
      <c r="E68" s="36" t="s">
        <v>24</v>
      </c>
      <c r="F68" s="36" t="s">
        <v>25</v>
      </c>
      <c r="G68" s="36" t="s">
        <v>26</v>
      </c>
    </row>
    <row r="69" spans="1:7" ht="13.5" thickBot="1" x14ac:dyDescent="0.25">
      <c r="A69" s="23" t="s">
        <v>6</v>
      </c>
      <c r="B69" s="24">
        <f>+B71+B72+B73</f>
        <v>228900</v>
      </c>
      <c r="C69" s="24">
        <f t="shared" ref="C69:G69" si="9">+C71+C72+C73</f>
        <v>228900</v>
      </c>
      <c r="D69" s="24">
        <f t="shared" si="9"/>
        <v>39665</v>
      </c>
      <c r="E69" s="24">
        <f t="shared" si="9"/>
        <v>96932</v>
      </c>
      <c r="F69" s="24">
        <f t="shared" si="9"/>
        <v>0</v>
      </c>
      <c r="G69" s="24">
        <f t="shared" si="9"/>
        <v>0</v>
      </c>
    </row>
    <row r="70" spans="1:7" ht="13.5" thickBot="1" x14ac:dyDescent="0.25">
      <c r="A70" s="25" t="s">
        <v>7</v>
      </c>
      <c r="B70" s="26"/>
      <c r="C70" s="26"/>
      <c r="D70" s="26"/>
      <c r="E70" s="26"/>
      <c r="F70" s="26"/>
      <c r="G70" s="26"/>
    </row>
    <row r="71" spans="1:7" ht="13.5" thickBot="1" x14ac:dyDescent="0.25">
      <c r="A71" s="27" t="s">
        <v>8</v>
      </c>
      <c r="B71" s="26">
        <v>151700</v>
      </c>
      <c r="C71" s="26">
        <v>152750</v>
      </c>
      <c r="D71" s="26">
        <v>41638</v>
      </c>
      <c r="E71" s="26">
        <v>73495</v>
      </c>
      <c r="F71" s="26"/>
      <c r="G71" s="26"/>
    </row>
    <row r="72" spans="1:7" ht="13.5" thickBot="1" x14ac:dyDescent="0.25">
      <c r="A72" s="27" t="s">
        <v>9</v>
      </c>
      <c r="B72" s="26">
        <v>77200</v>
      </c>
      <c r="C72" s="26">
        <v>76150</v>
      </c>
      <c r="D72" s="26">
        <v>-1973</v>
      </c>
      <c r="E72" s="26">
        <v>23437</v>
      </c>
      <c r="F72" s="26"/>
      <c r="G72" s="26"/>
    </row>
    <row r="73" spans="1:7" ht="13.5" thickBot="1" x14ac:dyDescent="0.25">
      <c r="A73" s="27" t="s">
        <v>10</v>
      </c>
      <c r="B73" s="26"/>
      <c r="C73" s="26"/>
      <c r="D73" s="26"/>
      <c r="E73" s="26"/>
      <c r="F73" s="26"/>
      <c r="G73" s="26"/>
    </row>
    <row r="74" spans="1:7" ht="13.5" thickBot="1" x14ac:dyDescent="0.25">
      <c r="A74" s="25"/>
      <c r="B74" s="26"/>
      <c r="C74" s="26"/>
      <c r="D74" s="26"/>
      <c r="E74" s="26"/>
      <c r="F74" s="26"/>
      <c r="G74" s="26"/>
    </row>
    <row r="75" spans="1:7" s="18" customFormat="1" ht="26.25" thickBot="1" x14ac:dyDescent="0.25">
      <c r="A75" s="23" t="s">
        <v>11</v>
      </c>
      <c r="B75" s="24">
        <f t="shared" ref="B75:G75" si="10">+SUM(B76:B77)</f>
        <v>0</v>
      </c>
      <c r="C75" s="24">
        <f t="shared" si="10"/>
        <v>0</v>
      </c>
      <c r="D75" s="24">
        <f t="shared" si="10"/>
        <v>0</v>
      </c>
      <c r="E75" s="24">
        <f t="shared" si="10"/>
        <v>0</v>
      </c>
      <c r="F75" s="24">
        <f t="shared" si="10"/>
        <v>0</v>
      </c>
      <c r="G75" s="24">
        <f t="shared" si="10"/>
        <v>0</v>
      </c>
    </row>
    <row r="76" spans="1:7" ht="13.5" thickBot="1" x14ac:dyDescent="0.25">
      <c r="A76" s="25" t="s">
        <v>19</v>
      </c>
      <c r="B76" s="26"/>
      <c r="C76" s="26"/>
      <c r="D76" s="26"/>
      <c r="E76" s="26"/>
      <c r="F76" s="26"/>
      <c r="G76" s="26"/>
    </row>
    <row r="77" spans="1:7" ht="13.5" thickBot="1" x14ac:dyDescent="0.25">
      <c r="A77" s="25"/>
      <c r="B77" s="26"/>
      <c r="C77" s="26"/>
      <c r="D77" s="26"/>
      <c r="E77" s="26"/>
      <c r="F77" s="26"/>
      <c r="G77" s="26"/>
    </row>
    <row r="78" spans="1:7" ht="13.5" thickBot="1" x14ac:dyDescent="0.25">
      <c r="A78" s="23" t="s">
        <v>12</v>
      </c>
      <c r="B78" s="24">
        <f t="shared" ref="B78:G78" si="11">+B75+B69</f>
        <v>228900</v>
      </c>
      <c r="C78" s="24">
        <f t="shared" si="11"/>
        <v>228900</v>
      </c>
      <c r="D78" s="24">
        <f t="shared" si="11"/>
        <v>39665</v>
      </c>
      <c r="E78" s="24">
        <f t="shared" si="11"/>
        <v>96932</v>
      </c>
      <c r="F78" s="24">
        <f t="shared" si="11"/>
        <v>0</v>
      </c>
      <c r="G78" s="24">
        <f t="shared" si="11"/>
        <v>0</v>
      </c>
    </row>
    <row r="79" spans="1:7" ht="13.5" thickBot="1" x14ac:dyDescent="0.25">
      <c r="A79" s="25"/>
      <c r="B79" s="26"/>
      <c r="C79" s="26"/>
      <c r="D79" s="26"/>
      <c r="E79" s="26"/>
      <c r="F79" s="26"/>
      <c r="G79" s="26"/>
    </row>
    <row r="80" spans="1:7" ht="13.5" thickBot="1" x14ac:dyDescent="0.25">
      <c r="A80" s="25" t="s">
        <v>13</v>
      </c>
      <c r="B80" s="28">
        <v>10</v>
      </c>
      <c r="C80" s="28">
        <v>10</v>
      </c>
      <c r="D80" s="28">
        <v>8</v>
      </c>
      <c r="E80" s="28"/>
      <c r="F80" s="28"/>
      <c r="G80" s="28"/>
    </row>
    <row r="81" spans="1:7" x14ac:dyDescent="0.2">
      <c r="A81" s="29"/>
      <c r="B81" s="30"/>
      <c r="C81" s="30"/>
      <c r="D81" s="30"/>
      <c r="E81" s="30"/>
      <c r="F81" s="30"/>
      <c r="G81" s="30"/>
    </row>
    <row r="82" spans="1:7" x14ac:dyDescent="0.2">
      <c r="A82" s="29"/>
      <c r="B82" s="30"/>
      <c r="C82" s="30"/>
      <c r="D82" s="30"/>
      <c r="E82" s="30"/>
      <c r="F82" s="30"/>
      <c r="G82" s="30"/>
    </row>
    <row r="83" spans="1:7" ht="13.5" thickBot="1" x14ac:dyDescent="0.25">
      <c r="A83" s="29"/>
      <c r="B83" s="30"/>
      <c r="C83" s="30"/>
      <c r="D83" s="30"/>
      <c r="E83" s="30"/>
      <c r="F83" s="30"/>
      <c r="G83" s="30"/>
    </row>
    <row r="84" spans="1:7" ht="13.5" thickBot="1" x14ac:dyDescent="0.25">
      <c r="A84" s="59" t="s">
        <v>58</v>
      </c>
      <c r="B84" s="60"/>
      <c r="C84" s="60"/>
      <c r="D84" s="60"/>
      <c r="E84" s="60"/>
      <c r="F84" s="60"/>
      <c r="G84" s="61"/>
    </row>
    <row r="85" spans="1:7" ht="12.75" customHeight="1" x14ac:dyDescent="0.2">
      <c r="A85" s="31" t="s">
        <v>2</v>
      </c>
      <c r="B85" s="56" t="s">
        <v>21</v>
      </c>
      <c r="C85" s="53" t="s">
        <v>22</v>
      </c>
      <c r="D85" s="32" t="s">
        <v>4</v>
      </c>
      <c r="E85" s="32" t="s">
        <v>4</v>
      </c>
      <c r="F85" s="32" t="s">
        <v>4</v>
      </c>
      <c r="G85" s="32" t="s">
        <v>4</v>
      </c>
    </row>
    <row r="86" spans="1:7" x14ac:dyDescent="0.2">
      <c r="A86" s="31" t="s">
        <v>3</v>
      </c>
      <c r="B86" s="57"/>
      <c r="C86" s="54"/>
      <c r="D86" s="33" t="s">
        <v>5</v>
      </c>
      <c r="E86" s="33" t="s">
        <v>5</v>
      </c>
      <c r="F86" s="33" t="s">
        <v>5</v>
      </c>
      <c r="G86" s="33" t="s">
        <v>5</v>
      </c>
    </row>
    <row r="87" spans="1:7" ht="41.25" customHeight="1" thickBot="1" x14ac:dyDescent="0.25">
      <c r="A87" s="34"/>
      <c r="B87" s="58"/>
      <c r="C87" s="55"/>
      <c r="D87" s="35" t="s">
        <v>23</v>
      </c>
      <c r="E87" s="36" t="s">
        <v>24</v>
      </c>
      <c r="F87" s="36" t="s">
        <v>25</v>
      </c>
      <c r="G87" s="36" t="s">
        <v>26</v>
      </c>
    </row>
    <row r="88" spans="1:7" ht="13.5" thickBot="1" x14ac:dyDescent="0.25">
      <c r="A88" s="23" t="s">
        <v>6</v>
      </c>
      <c r="B88" s="24">
        <f>+B90+B91+B92</f>
        <v>477100</v>
      </c>
      <c r="C88" s="24">
        <f t="shared" ref="C88:G88" si="12">+C90+C91+C92</f>
        <v>477100</v>
      </c>
      <c r="D88" s="24">
        <f t="shared" si="12"/>
        <v>90689</v>
      </c>
      <c r="E88" s="24">
        <f t="shared" si="12"/>
        <v>106720</v>
      </c>
      <c r="F88" s="24">
        <f t="shared" si="12"/>
        <v>0</v>
      </c>
      <c r="G88" s="24">
        <f t="shared" si="12"/>
        <v>0</v>
      </c>
    </row>
    <row r="89" spans="1:7" ht="13.5" thickBot="1" x14ac:dyDescent="0.25">
      <c r="A89" s="25" t="s">
        <v>7</v>
      </c>
      <c r="B89" s="26"/>
      <c r="C89" s="26"/>
      <c r="D89" s="26"/>
      <c r="E89" s="26"/>
      <c r="F89" s="26"/>
      <c r="G89" s="26"/>
    </row>
    <row r="90" spans="1:7" ht="13.5" thickBot="1" x14ac:dyDescent="0.25">
      <c r="A90" s="27" t="s">
        <v>8</v>
      </c>
      <c r="B90" s="26"/>
      <c r="C90" s="26"/>
      <c r="D90" s="26"/>
      <c r="E90" s="26"/>
      <c r="F90" s="26"/>
      <c r="G90" s="26"/>
    </row>
    <row r="91" spans="1:7" ht="13.5" thickBot="1" x14ac:dyDescent="0.25">
      <c r="A91" s="27" t="s">
        <v>9</v>
      </c>
      <c r="B91" s="26">
        <v>477100</v>
      </c>
      <c r="C91" s="26">
        <v>477100</v>
      </c>
      <c r="D91" s="26">
        <v>90689</v>
      </c>
      <c r="E91" s="26">
        <v>106720</v>
      </c>
      <c r="F91" s="26"/>
      <c r="G91" s="26"/>
    </row>
    <row r="92" spans="1:7" ht="13.5" thickBot="1" x14ac:dyDescent="0.25">
      <c r="A92" s="27" t="s">
        <v>10</v>
      </c>
      <c r="B92" s="26"/>
      <c r="C92" s="26"/>
      <c r="D92" s="26"/>
      <c r="E92" s="26"/>
      <c r="F92" s="26"/>
      <c r="G92" s="26"/>
    </row>
    <row r="93" spans="1:7" ht="13.5" thickBot="1" x14ac:dyDescent="0.25">
      <c r="A93" s="25"/>
      <c r="B93" s="26"/>
      <c r="C93" s="26"/>
      <c r="D93" s="26"/>
      <c r="E93" s="26"/>
      <c r="F93" s="26"/>
      <c r="G93" s="26"/>
    </row>
    <row r="94" spans="1:7" s="18" customFormat="1" ht="26.25" thickBot="1" x14ac:dyDescent="0.25">
      <c r="A94" s="23" t="s">
        <v>11</v>
      </c>
      <c r="B94" s="24">
        <f t="shared" ref="B94:G94" si="13">+SUM(B95:B97)</f>
        <v>245700</v>
      </c>
      <c r="C94" s="24">
        <f t="shared" si="13"/>
        <v>245700</v>
      </c>
      <c r="D94" s="24">
        <f t="shared" si="13"/>
        <v>245687</v>
      </c>
      <c r="E94" s="24">
        <f t="shared" si="13"/>
        <v>245687</v>
      </c>
      <c r="F94" s="24">
        <f t="shared" si="13"/>
        <v>0</v>
      </c>
      <c r="G94" s="24">
        <f t="shared" si="13"/>
        <v>0</v>
      </c>
    </row>
    <row r="95" spans="1:7" ht="13.5" thickBot="1" x14ac:dyDescent="0.25">
      <c r="A95" s="25" t="s">
        <v>19</v>
      </c>
      <c r="B95" s="26"/>
      <c r="C95" s="26"/>
      <c r="D95" s="26"/>
      <c r="E95" s="26"/>
      <c r="F95" s="26"/>
      <c r="G95" s="26"/>
    </row>
    <row r="96" spans="1:7" ht="39" thickBot="1" x14ac:dyDescent="0.25">
      <c r="A96" s="38" t="s">
        <v>67</v>
      </c>
      <c r="B96" s="26">
        <v>245700</v>
      </c>
      <c r="C96" s="26">
        <v>245700</v>
      </c>
      <c r="D96" s="26">
        <v>245687</v>
      </c>
      <c r="E96" s="26">
        <v>245687</v>
      </c>
      <c r="F96" s="26"/>
      <c r="G96" s="26"/>
    </row>
    <row r="97" spans="1:7" ht="13.5" thickBot="1" x14ac:dyDescent="0.25">
      <c r="A97" s="25"/>
      <c r="B97" s="26"/>
      <c r="C97" s="26"/>
      <c r="D97" s="26"/>
      <c r="E97" s="26"/>
      <c r="F97" s="26"/>
      <c r="G97" s="26"/>
    </row>
    <row r="98" spans="1:7" ht="13.5" thickBot="1" x14ac:dyDescent="0.25">
      <c r="A98" s="23" t="s">
        <v>12</v>
      </c>
      <c r="B98" s="24">
        <f t="shared" ref="B98:G98" si="14">+B94+B88</f>
        <v>722800</v>
      </c>
      <c r="C98" s="24">
        <f t="shared" si="14"/>
        <v>722800</v>
      </c>
      <c r="D98" s="24">
        <f t="shared" si="14"/>
        <v>336376</v>
      </c>
      <c r="E98" s="24">
        <f t="shared" si="14"/>
        <v>352407</v>
      </c>
      <c r="F98" s="24">
        <f t="shared" si="14"/>
        <v>0</v>
      </c>
      <c r="G98" s="24">
        <f t="shared" si="14"/>
        <v>0</v>
      </c>
    </row>
    <row r="99" spans="1:7" ht="13.5" thickBot="1" x14ac:dyDescent="0.25">
      <c r="A99" s="25"/>
      <c r="B99" s="26"/>
      <c r="C99" s="26"/>
      <c r="D99" s="26"/>
      <c r="E99" s="26"/>
      <c r="F99" s="26"/>
      <c r="G99" s="26"/>
    </row>
    <row r="100" spans="1:7" ht="13.5" thickBot="1" x14ac:dyDescent="0.25">
      <c r="A100" s="25" t="s">
        <v>13</v>
      </c>
      <c r="B100" s="28"/>
      <c r="C100" s="28"/>
      <c r="D100" s="28"/>
      <c r="E100" s="28"/>
      <c r="F100" s="28"/>
      <c r="G100" s="28"/>
    </row>
    <row r="101" spans="1:7" x14ac:dyDescent="0.2">
      <c r="A101" s="29"/>
      <c r="B101" s="30"/>
      <c r="C101" s="30"/>
      <c r="D101" s="30"/>
      <c r="E101" s="30"/>
      <c r="F101" s="30"/>
      <c r="G101" s="30"/>
    </row>
    <row r="102" spans="1:7" x14ac:dyDescent="0.2">
      <c r="A102" s="29"/>
      <c r="B102" s="30"/>
      <c r="C102" s="30"/>
      <c r="D102" s="30"/>
      <c r="E102" s="30"/>
      <c r="F102" s="30"/>
      <c r="G102" s="30"/>
    </row>
    <row r="103" spans="1:7" ht="13.5" thickBot="1" x14ac:dyDescent="0.25">
      <c r="A103" s="29"/>
      <c r="B103" s="30"/>
      <c r="C103" s="30"/>
      <c r="D103" s="30"/>
      <c r="E103" s="30"/>
      <c r="F103" s="30"/>
      <c r="G103" s="30"/>
    </row>
    <row r="104" spans="1:7" ht="13.5" thickBot="1" x14ac:dyDescent="0.25">
      <c r="A104" s="59" t="s">
        <v>59</v>
      </c>
      <c r="B104" s="60"/>
      <c r="C104" s="60"/>
      <c r="D104" s="60"/>
      <c r="E104" s="60"/>
      <c r="F104" s="60"/>
      <c r="G104" s="61"/>
    </row>
    <row r="105" spans="1:7" ht="12.75" customHeight="1" x14ac:dyDescent="0.2">
      <c r="A105" s="31" t="s">
        <v>2</v>
      </c>
      <c r="B105" s="56" t="s">
        <v>21</v>
      </c>
      <c r="C105" s="53" t="s">
        <v>22</v>
      </c>
      <c r="D105" s="32" t="s">
        <v>4</v>
      </c>
      <c r="E105" s="32" t="s">
        <v>4</v>
      </c>
      <c r="F105" s="32" t="s">
        <v>4</v>
      </c>
      <c r="G105" s="32" t="s">
        <v>4</v>
      </c>
    </row>
    <row r="106" spans="1:7" x14ac:dyDescent="0.2">
      <c r="A106" s="31" t="s">
        <v>3</v>
      </c>
      <c r="B106" s="57"/>
      <c r="C106" s="54"/>
      <c r="D106" s="33" t="s">
        <v>5</v>
      </c>
      <c r="E106" s="33" t="s">
        <v>5</v>
      </c>
      <c r="F106" s="33" t="s">
        <v>5</v>
      </c>
      <c r="G106" s="33" t="s">
        <v>5</v>
      </c>
    </row>
    <row r="107" spans="1:7" ht="41.25" customHeight="1" thickBot="1" x14ac:dyDescent="0.25">
      <c r="A107" s="34"/>
      <c r="B107" s="58"/>
      <c r="C107" s="55"/>
      <c r="D107" s="35" t="s">
        <v>23</v>
      </c>
      <c r="E107" s="36" t="s">
        <v>24</v>
      </c>
      <c r="F107" s="36" t="s">
        <v>25</v>
      </c>
      <c r="G107" s="36" t="s">
        <v>26</v>
      </c>
    </row>
    <row r="108" spans="1:7" ht="13.5" thickBot="1" x14ac:dyDescent="0.25">
      <c r="A108" s="23" t="s">
        <v>6</v>
      </c>
      <c r="B108" s="24">
        <f>+B110+B111+B112</f>
        <v>331000</v>
      </c>
      <c r="C108" s="24">
        <f t="shared" ref="C108:G108" si="15">+C110+C111+C112</f>
        <v>331000</v>
      </c>
      <c r="D108" s="24">
        <f t="shared" si="15"/>
        <v>34959</v>
      </c>
      <c r="E108" s="24">
        <f t="shared" si="15"/>
        <v>47270</v>
      </c>
      <c r="F108" s="24">
        <f t="shared" si="15"/>
        <v>0</v>
      </c>
      <c r="G108" s="24">
        <f t="shared" si="15"/>
        <v>0</v>
      </c>
    </row>
    <row r="109" spans="1:7" ht="13.5" thickBot="1" x14ac:dyDescent="0.25">
      <c r="A109" s="25" t="s">
        <v>7</v>
      </c>
      <c r="B109" s="26"/>
      <c r="C109" s="26"/>
      <c r="D109" s="26"/>
      <c r="E109" s="26"/>
      <c r="F109" s="26"/>
      <c r="G109" s="26"/>
    </row>
    <row r="110" spans="1:7" ht="13.5" thickBot="1" x14ac:dyDescent="0.25">
      <c r="A110" s="27" t="s">
        <v>8</v>
      </c>
      <c r="B110" s="26"/>
      <c r="C110" s="26"/>
      <c r="D110" s="26"/>
      <c r="E110" s="26"/>
      <c r="F110" s="26"/>
      <c r="G110" s="26"/>
    </row>
    <row r="111" spans="1:7" ht="13.5" thickBot="1" x14ac:dyDescent="0.25">
      <c r="A111" s="27" t="s">
        <v>9</v>
      </c>
      <c r="B111" s="26">
        <v>331000</v>
      </c>
      <c r="C111" s="26">
        <v>331000</v>
      </c>
      <c r="D111" s="26">
        <v>34959</v>
      </c>
      <c r="E111" s="26">
        <v>47270</v>
      </c>
      <c r="F111" s="26"/>
      <c r="G111" s="26"/>
    </row>
    <row r="112" spans="1:7" ht="13.5" thickBot="1" x14ac:dyDescent="0.25">
      <c r="A112" s="27" t="s">
        <v>10</v>
      </c>
      <c r="B112" s="26"/>
      <c r="C112" s="26"/>
      <c r="D112" s="26"/>
      <c r="E112" s="26"/>
      <c r="F112" s="26"/>
      <c r="G112" s="26"/>
    </row>
    <row r="113" spans="1:7" ht="13.5" thickBot="1" x14ac:dyDescent="0.25">
      <c r="A113" s="25"/>
      <c r="B113" s="26"/>
      <c r="C113" s="26"/>
      <c r="D113" s="26"/>
      <c r="E113" s="26"/>
      <c r="F113" s="26"/>
      <c r="G113" s="26"/>
    </row>
    <row r="114" spans="1:7" s="18" customFormat="1" ht="26.25" thickBot="1" x14ac:dyDescent="0.25">
      <c r="A114" s="23" t="s">
        <v>11</v>
      </c>
      <c r="B114" s="24">
        <f t="shared" ref="B114:G114" si="16">+SUM(B115:B116)</f>
        <v>0</v>
      </c>
      <c r="C114" s="24">
        <f t="shared" si="16"/>
        <v>0</v>
      </c>
      <c r="D114" s="24">
        <f t="shared" si="16"/>
        <v>0</v>
      </c>
      <c r="E114" s="24">
        <f t="shared" si="16"/>
        <v>0</v>
      </c>
      <c r="F114" s="24">
        <f t="shared" si="16"/>
        <v>0</v>
      </c>
      <c r="G114" s="24">
        <f t="shared" si="16"/>
        <v>0</v>
      </c>
    </row>
    <row r="115" spans="1:7" ht="13.5" thickBot="1" x14ac:dyDescent="0.25">
      <c r="A115" s="25" t="s">
        <v>19</v>
      </c>
      <c r="B115" s="26"/>
      <c r="C115" s="26"/>
      <c r="D115" s="26"/>
      <c r="E115" s="26"/>
      <c r="F115" s="26"/>
      <c r="G115" s="26"/>
    </row>
    <row r="116" spans="1:7" ht="13.5" thickBot="1" x14ac:dyDescent="0.25">
      <c r="A116" s="25"/>
      <c r="B116" s="26"/>
      <c r="C116" s="26"/>
      <c r="D116" s="26"/>
      <c r="E116" s="26"/>
      <c r="F116" s="26"/>
      <c r="G116" s="26"/>
    </row>
    <row r="117" spans="1:7" ht="13.5" thickBot="1" x14ac:dyDescent="0.25">
      <c r="A117" s="23" t="s">
        <v>12</v>
      </c>
      <c r="B117" s="24">
        <f t="shared" ref="B117:G117" si="17">+B114+B108</f>
        <v>331000</v>
      </c>
      <c r="C117" s="24">
        <f t="shared" si="17"/>
        <v>331000</v>
      </c>
      <c r="D117" s="24">
        <f t="shared" si="17"/>
        <v>34959</v>
      </c>
      <c r="E117" s="24">
        <f t="shared" si="17"/>
        <v>47270</v>
      </c>
      <c r="F117" s="24">
        <f t="shared" si="17"/>
        <v>0</v>
      </c>
      <c r="G117" s="24">
        <f t="shared" si="17"/>
        <v>0</v>
      </c>
    </row>
    <row r="118" spans="1:7" ht="13.5" thickBot="1" x14ac:dyDescent="0.25">
      <c r="A118" s="25"/>
      <c r="B118" s="26"/>
      <c r="C118" s="26"/>
      <c r="D118" s="26"/>
      <c r="E118" s="26"/>
      <c r="F118" s="26"/>
      <c r="G118" s="26"/>
    </row>
    <row r="119" spans="1:7" ht="13.5" thickBot="1" x14ac:dyDescent="0.25">
      <c r="A119" s="25" t="s">
        <v>13</v>
      </c>
      <c r="B119" s="28"/>
      <c r="C119" s="28"/>
      <c r="D119" s="28"/>
      <c r="E119" s="28"/>
      <c r="F119" s="28"/>
      <c r="G119" s="28"/>
    </row>
    <row r="120" spans="1:7" x14ac:dyDescent="0.2">
      <c r="A120" s="29"/>
      <c r="B120" s="30"/>
      <c r="C120" s="30"/>
      <c r="D120" s="30"/>
      <c r="E120" s="30"/>
      <c r="F120" s="30"/>
      <c r="G120" s="30"/>
    </row>
    <row r="121" spans="1:7" x14ac:dyDescent="0.2">
      <c r="A121" s="29"/>
      <c r="B121" s="30"/>
      <c r="C121" s="30"/>
      <c r="D121" s="30"/>
      <c r="E121" s="30"/>
      <c r="F121" s="30"/>
      <c r="G121" s="30"/>
    </row>
    <row r="122" spans="1:7" ht="13.5" thickBot="1" x14ac:dyDescent="0.25">
      <c r="A122" s="29"/>
      <c r="B122" s="30"/>
      <c r="C122" s="30"/>
      <c r="D122" s="30"/>
      <c r="E122" s="30"/>
      <c r="F122" s="30"/>
      <c r="G122" s="30"/>
    </row>
    <row r="123" spans="1:7" ht="13.5" thickBot="1" x14ac:dyDescent="0.25">
      <c r="A123" s="59" t="s">
        <v>60</v>
      </c>
      <c r="B123" s="60"/>
      <c r="C123" s="60"/>
      <c r="D123" s="60"/>
      <c r="E123" s="60"/>
      <c r="F123" s="60"/>
      <c r="G123" s="61"/>
    </row>
    <row r="124" spans="1:7" ht="12.75" customHeight="1" x14ac:dyDescent="0.2">
      <c r="A124" s="31" t="s">
        <v>2</v>
      </c>
      <c r="B124" s="56" t="s">
        <v>21</v>
      </c>
      <c r="C124" s="53" t="s">
        <v>22</v>
      </c>
      <c r="D124" s="32" t="s">
        <v>4</v>
      </c>
      <c r="E124" s="32" t="s">
        <v>4</v>
      </c>
      <c r="F124" s="32" t="s">
        <v>4</v>
      </c>
      <c r="G124" s="32" t="s">
        <v>4</v>
      </c>
    </row>
    <row r="125" spans="1:7" x14ac:dyDescent="0.2">
      <c r="A125" s="31" t="s">
        <v>3</v>
      </c>
      <c r="B125" s="57"/>
      <c r="C125" s="54"/>
      <c r="D125" s="33" t="s">
        <v>5</v>
      </c>
      <c r="E125" s="33" t="s">
        <v>5</v>
      </c>
      <c r="F125" s="33" t="s">
        <v>5</v>
      </c>
      <c r="G125" s="33" t="s">
        <v>5</v>
      </c>
    </row>
    <row r="126" spans="1:7" ht="41.25" customHeight="1" thickBot="1" x14ac:dyDescent="0.25">
      <c r="A126" s="34"/>
      <c r="B126" s="58"/>
      <c r="C126" s="55"/>
      <c r="D126" s="35" t="s">
        <v>23</v>
      </c>
      <c r="E126" s="36" t="s">
        <v>24</v>
      </c>
      <c r="F126" s="36" t="s">
        <v>25</v>
      </c>
      <c r="G126" s="36" t="s">
        <v>26</v>
      </c>
    </row>
    <row r="127" spans="1:7" ht="13.5" thickBot="1" x14ac:dyDescent="0.25">
      <c r="A127" s="23" t="s">
        <v>6</v>
      </c>
      <c r="B127" s="24">
        <f>+B129+B130+B131</f>
        <v>306000</v>
      </c>
      <c r="C127" s="24">
        <f t="shared" ref="C127:G127" si="18">+C129+C130+C131</f>
        <v>335500</v>
      </c>
      <c r="D127" s="24">
        <f t="shared" si="18"/>
        <v>87808</v>
      </c>
      <c r="E127" s="24">
        <f t="shared" si="18"/>
        <v>123343</v>
      </c>
      <c r="F127" s="24">
        <f t="shared" si="18"/>
        <v>0</v>
      </c>
      <c r="G127" s="24">
        <f t="shared" si="18"/>
        <v>0</v>
      </c>
    </row>
    <row r="128" spans="1:7" ht="13.5" thickBot="1" x14ac:dyDescent="0.25">
      <c r="A128" s="25" t="s">
        <v>7</v>
      </c>
      <c r="B128" s="26"/>
      <c r="C128" s="26"/>
      <c r="D128" s="26"/>
      <c r="E128" s="26"/>
      <c r="F128" s="26"/>
      <c r="G128" s="26"/>
    </row>
    <row r="129" spans="1:7" ht="13.5" thickBot="1" x14ac:dyDescent="0.25">
      <c r="A129" s="27" t="s">
        <v>8</v>
      </c>
      <c r="B129" s="26"/>
      <c r="C129" s="26"/>
      <c r="D129" s="26"/>
      <c r="E129" s="26"/>
      <c r="F129" s="26"/>
      <c r="G129" s="26"/>
    </row>
    <row r="130" spans="1:7" ht="13.5" thickBot="1" x14ac:dyDescent="0.25">
      <c r="A130" s="27" t="s">
        <v>9</v>
      </c>
      <c r="B130" s="26">
        <v>306000</v>
      </c>
      <c r="C130" s="26">
        <v>335500</v>
      </c>
      <c r="D130" s="26">
        <v>87808</v>
      </c>
      <c r="E130" s="26">
        <v>123343</v>
      </c>
      <c r="F130" s="26"/>
      <c r="G130" s="26"/>
    </row>
    <row r="131" spans="1:7" ht="13.5" thickBot="1" x14ac:dyDescent="0.25">
      <c r="A131" s="27" t="s">
        <v>10</v>
      </c>
      <c r="B131" s="26"/>
      <c r="C131" s="26"/>
      <c r="D131" s="26"/>
      <c r="E131" s="26"/>
      <c r="F131" s="26"/>
      <c r="G131" s="26"/>
    </row>
    <row r="132" spans="1:7" ht="13.5" thickBot="1" x14ac:dyDescent="0.25">
      <c r="A132" s="25"/>
      <c r="B132" s="26"/>
      <c r="C132" s="26"/>
      <c r="D132" s="26"/>
      <c r="E132" s="26"/>
      <c r="F132" s="26"/>
      <c r="G132" s="26"/>
    </row>
    <row r="133" spans="1:7" s="18" customFormat="1" ht="26.25" thickBot="1" x14ac:dyDescent="0.25">
      <c r="A133" s="23" t="s">
        <v>11</v>
      </c>
      <c r="B133" s="24">
        <f t="shared" ref="B133:G133" si="19">+SUM(B134:B137)</f>
        <v>10718800</v>
      </c>
      <c r="C133" s="24">
        <f t="shared" si="19"/>
        <v>10718800</v>
      </c>
      <c r="D133" s="24">
        <f t="shared" si="19"/>
        <v>6976850</v>
      </c>
      <c r="E133" s="24">
        <f t="shared" si="19"/>
        <v>7607083</v>
      </c>
      <c r="F133" s="24">
        <f t="shared" si="19"/>
        <v>0</v>
      </c>
      <c r="G133" s="24">
        <f t="shared" si="19"/>
        <v>0</v>
      </c>
    </row>
    <row r="134" spans="1:7" ht="13.5" thickBot="1" x14ac:dyDescent="0.25">
      <c r="A134" s="25" t="s">
        <v>19</v>
      </c>
      <c r="B134" s="26"/>
      <c r="C134" s="26"/>
      <c r="D134" s="26"/>
      <c r="E134" s="26"/>
      <c r="F134" s="26"/>
      <c r="G134" s="26"/>
    </row>
    <row r="135" spans="1:7" ht="26.25" thickBot="1" x14ac:dyDescent="0.25">
      <c r="A135" s="38" t="s">
        <v>68</v>
      </c>
      <c r="B135" s="26">
        <v>10718800</v>
      </c>
      <c r="C135" s="26">
        <v>10718800</v>
      </c>
      <c r="D135" s="26">
        <f>7222537-245687</f>
        <v>6976850</v>
      </c>
      <c r="E135" s="26">
        <v>7607083</v>
      </c>
      <c r="F135" s="26"/>
      <c r="G135" s="26"/>
    </row>
    <row r="136" spans="1:7" ht="13.5" thickBot="1" x14ac:dyDescent="0.25">
      <c r="A136" s="38" t="s">
        <v>65</v>
      </c>
      <c r="B136" s="26"/>
      <c r="C136" s="26"/>
      <c r="D136" s="26"/>
      <c r="E136" s="26"/>
      <c r="F136" s="26"/>
      <c r="G136" s="26"/>
    </row>
    <row r="137" spans="1:7" ht="13.5" thickBot="1" x14ac:dyDescent="0.25">
      <c r="A137" s="25"/>
      <c r="B137" s="26"/>
      <c r="C137" s="26"/>
      <c r="D137" s="26"/>
      <c r="E137" s="26"/>
      <c r="F137" s="26"/>
      <c r="G137" s="26"/>
    </row>
    <row r="138" spans="1:7" ht="13.5" thickBot="1" x14ac:dyDescent="0.25">
      <c r="A138" s="23" t="s">
        <v>12</v>
      </c>
      <c r="B138" s="24">
        <f t="shared" ref="B138:G138" si="20">+B133+B127</f>
        <v>11024800</v>
      </c>
      <c r="C138" s="24">
        <f t="shared" si="20"/>
        <v>11054300</v>
      </c>
      <c r="D138" s="24">
        <f t="shared" si="20"/>
        <v>7064658</v>
      </c>
      <c r="E138" s="24">
        <f t="shared" si="20"/>
        <v>7730426</v>
      </c>
      <c r="F138" s="24">
        <f t="shared" si="20"/>
        <v>0</v>
      </c>
      <c r="G138" s="24">
        <f t="shared" si="20"/>
        <v>0</v>
      </c>
    </row>
    <row r="139" spans="1:7" ht="13.5" thickBot="1" x14ac:dyDescent="0.25">
      <c r="A139" s="25"/>
      <c r="B139" s="26"/>
      <c r="C139" s="26"/>
      <c r="D139" s="26"/>
      <c r="E139" s="26"/>
      <c r="F139" s="26"/>
      <c r="G139" s="26"/>
    </row>
    <row r="140" spans="1:7" ht="13.5" thickBot="1" x14ac:dyDescent="0.25">
      <c r="A140" s="25" t="s">
        <v>13</v>
      </c>
      <c r="B140" s="28"/>
      <c r="C140" s="28"/>
      <c r="D140" s="28"/>
      <c r="E140" s="28"/>
      <c r="F140" s="28"/>
      <c r="G140" s="28"/>
    </row>
    <row r="141" spans="1:7" x14ac:dyDescent="0.2">
      <c r="A141" s="29"/>
      <c r="B141" s="30"/>
      <c r="C141" s="30"/>
      <c r="D141" s="30"/>
      <c r="E141" s="30"/>
      <c r="F141" s="30"/>
      <c r="G141" s="30"/>
    </row>
    <row r="142" spans="1:7" x14ac:dyDescent="0.2">
      <c r="A142" s="29"/>
      <c r="B142" s="30"/>
      <c r="C142" s="30"/>
      <c r="D142" s="30"/>
      <c r="E142" s="30"/>
      <c r="F142" s="30"/>
      <c r="G142" s="30"/>
    </row>
    <row r="143" spans="1:7" ht="13.5" thickBot="1" x14ac:dyDescent="0.25">
      <c r="A143" s="29"/>
      <c r="B143" s="30"/>
      <c r="C143" s="30"/>
      <c r="D143" s="30"/>
      <c r="E143" s="30"/>
      <c r="F143" s="30"/>
      <c r="G143" s="30"/>
    </row>
    <row r="144" spans="1:7" ht="13.5" thickBot="1" x14ac:dyDescent="0.25">
      <c r="A144" s="59" t="s">
        <v>61</v>
      </c>
      <c r="B144" s="60"/>
      <c r="C144" s="60"/>
      <c r="D144" s="60"/>
      <c r="E144" s="60"/>
      <c r="F144" s="60"/>
      <c r="G144" s="61"/>
    </row>
    <row r="145" spans="1:7" ht="12.75" customHeight="1" x14ac:dyDescent="0.2">
      <c r="A145" s="31" t="s">
        <v>2</v>
      </c>
      <c r="B145" s="56" t="s">
        <v>21</v>
      </c>
      <c r="C145" s="53" t="s">
        <v>22</v>
      </c>
      <c r="D145" s="32" t="s">
        <v>4</v>
      </c>
      <c r="E145" s="32" t="s">
        <v>4</v>
      </c>
      <c r="F145" s="32" t="s">
        <v>4</v>
      </c>
      <c r="G145" s="32" t="s">
        <v>4</v>
      </c>
    </row>
    <row r="146" spans="1:7" x14ac:dyDescent="0.2">
      <c r="A146" s="31" t="s">
        <v>3</v>
      </c>
      <c r="B146" s="57"/>
      <c r="C146" s="54"/>
      <c r="D146" s="33" t="s">
        <v>5</v>
      </c>
      <c r="E146" s="33" t="s">
        <v>5</v>
      </c>
      <c r="F146" s="33" t="s">
        <v>5</v>
      </c>
      <c r="G146" s="33" t="s">
        <v>5</v>
      </c>
    </row>
    <row r="147" spans="1:7" ht="41.25" customHeight="1" thickBot="1" x14ac:dyDescent="0.25">
      <c r="A147" s="34"/>
      <c r="B147" s="58"/>
      <c r="C147" s="55"/>
      <c r="D147" s="35" t="s">
        <v>23</v>
      </c>
      <c r="E147" s="36" t="s">
        <v>24</v>
      </c>
      <c r="F147" s="36" t="s">
        <v>25</v>
      </c>
      <c r="G147" s="36" t="s">
        <v>26</v>
      </c>
    </row>
    <row r="148" spans="1:7" ht="13.5" thickBot="1" x14ac:dyDescent="0.25">
      <c r="A148" s="23" t="s">
        <v>6</v>
      </c>
      <c r="B148" s="24">
        <f>+B150+B151+B152</f>
        <v>312000</v>
      </c>
      <c r="C148" s="24">
        <f t="shared" ref="C148:G148" si="21">+C150+C151+C152</f>
        <v>312000</v>
      </c>
      <c r="D148" s="24">
        <f t="shared" si="21"/>
        <v>28686</v>
      </c>
      <c r="E148" s="24">
        <f t="shared" si="21"/>
        <v>58737</v>
      </c>
      <c r="F148" s="24">
        <f t="shared" si="21"/>
        <v>0</v>
      </c>
      <c r="G148" s="24">
        <f t="shared" si="21"/>
        <v>0</v>
      </c>
    </row>
    <row r="149" spans="1:7" ht="13.5" thickBot="1" x14ac:dyDescent="0.25">
      <c r="A149" s="25" t="s">
        <v>7</v>
      </c>
      <c r="B149" s="26"/>
      <c r="C149" s="26"/>
      <c r="D149" s="26"/>
      <c r="E149" s="26"/>
      <c r="F149" s="26"/>
      <c r="G149" s="26"/>
    </row>
    <row r="150" spans="1:7" ht="13.5" thickBot="1" x14ac:dyDescent="0.25">
      <c r="A150" s="27" t="s">
        <v>8</v>
      </c>
      <c r="B150" s="26"/>
      <c r="C150" s="26"/>
      <c r="D150" s="26"/>
      <c r="E150" s="26"/>
      <c r="F150" s="26"/>
      <c r="G150" s="26"/>
    </row>
    <row r="151" spans="1:7" ht="13.5" thickBot="1" x14ac:dyDescent="0.25">
      <c r="A151" s="27" t="s">
        <v>9</v>
      </c>
      <c r="B151" s="26">
        <v>312000</v>
      </c>
      <c r="C151" s="26">
        <v>312000</v>
      </c>
      <c r="D151" s="26">
        <v>28686</v>
      </c>
      <c r="E151" s="26">
        <v>58737</v>
      </c>
      <c r="F151" s="26"/>
      <c r="G151" s="26"/>
    </row>
    <row r="152" spans="1:7" ht="13.5" thickBot="1" x14ac:dyDescent="0.25">
      <c r="A152" s="27" t="s">
        <v>10</v>
      </c>
      <c r="B152" s="26"/>
      <c r="C152" s="26"/>
      <c r="D152" s="26"/>
      <c r="E152" s="26"/>
      <c r="F152" s="26"/>
      <c r="G152" s="26"/>
    </row>
    <row r="153" spans="1:7" ht="13.5" thickBot="1" x14ac:dyDescent="0.25">
      <c r="A153" s="25"/>
      <c r="B153" s="26"/>
      <c r="C153" s="26"/>
      <c r="D153" s="26"/>
      <c r="E153" s="26"/>
      <c r="F153" s="26"/>
      <c r="G153" s="26"/>
    </row>
    <row r="154" spans="1:7" s="18" customFormat="1" ht="26.25" thickBot="1" x14ac:dyDescent="0.25">
      <c r="A154" s="23" t="s">
        <v>11</v>
      </c>
      <c r="B154" s="24">
        <f t="shared" ref="B154:G154" si="22">+SUM(B155:B156)</f>
        <v>0</v>
      </c>
      <c r="C154" s="24">
        <f t="shared" si="22"/>
        <v>0</v>
      </c>
      <c r="D154" s="24">
        <f t="shared" si="22"/>
        <v>0</v>
      </c>
      <c r="E154" s="24">
        <f t="shared" si="22"/>
        <v>0</v>
      </c>
      <c r="F154" s="24">
        <f t="shared" si="22"/>
        <v>0</v>
      </c>
      <c r="G154" s="24">
        <f t="shared" si="22"/>
        <v>0</v>
      </c>
    </row>
    <row r="155" spans="1:7" ht="13.5" thickBot="1" x14ac:dyDescent="0.25">
      <c r="A155" s="25" t="s">
        <v>19</v>
      </c>
      <c r="B155" s="26"/>
      <c r="C155" s="26"/>
      <c r="D155" s="26"/>
      <c r="E155" s="26"/>
      <c r="F155" s="26"/>
      <c r="G155" s="26"/>
    </row>
    <row r="156" spans="1:7" ht="13.5" thickBot="1" x14ac:dyDescent="0.25">
      <c r="A156" s="25"/>
      <c r="B156" s="26"/>
      <c r="C156" s="26"/>
      <c r="D156" s="26"/>
      <c r="E156" s="26"/>
      <c r="F156" s="26"/>
      <c r="G156" s="26"/>
    </row>
    <row r="157" spans="1:7" ht="13.5" thickBot="1" x14ac:dyDescent="0.25">
      <c r="A157" s="23" t="s">
        <v>12</v>
      </c>
      <c r="B157" s="24">
        <f t="shared" ref="B157:G157" si="23">+B154+B148</f>
        <v>312000</v>
      </c>
      <c r="C157" s="24">
        <f t="shared" si="23"/>
        <v>312000</v>
      </c>
      <c r="D157" s="24">
        <f t="shared" si="23"/>
        <v>28686</v>
      </c>
      <c r="E157" s="24">
        <f t="shared" si="23"/>
        <v>58737</v>
      </c>
      <c r="F157" s="24">
        <f t="shared" si="23"/>
        <v>0</v>
      </c>
      <c r="G157" s="24">
        <f t="shared" si="23"/>
        <v>0</v>
      </c>
    </row>
    <row r="158" spans="1:7" ht="13.5" thickBot="1" x14ac:dyDescent="0.25">
      <c r="A158" s="25"/>
      <c r="B158" s="26"/>
      <c r="C158" s="26"/>
      <c r="D158" s="26"/>
      <c r="E158" s="26"/>
      <c r="F158" s="26"/>
      <c r="G158" s="26"/>
    </row>
    <row r="159" spans="1:7" ht="13.5" thickBot="1" x14ac:dyDescent="0.25">
      <c r="A159" s="25" t="s">
        <v>13</v>
      </c>
      <c r="B159" s="28"/>
      <c r="C159" s="28"/>
      <c r="D159" s="28"/>
      <c r="E159" s="28"/>
      <c r="F159" s="28"/>
      <c r="G159" s="28"/>
    </row>
    <row r="160" spans="1:7" x14ac:dyDescent="0.2">
      <c r="A160" s="29"/>
      <c r="B160" s="30"/>
      <c r="C160" s="30"/>
      <c r="D160" s="30"/>
      <c r="E160" s="30"/>
      <c r="F160" s="30"/>
      <c r="G160" s="30"/>
    </row>
    <row r="161" spans="1:7" x14ac:dyDescent="0.2">
      <c r="A161" s="29"/>
      <c r="B161" s="30"/>
      <c r="C161" s="30"/>
      <c r="D161" s="30"/>
      <c r="E161" s="30"/>
      <c r="F161" s="30"/>
      <c r="G161" s="30"/>
    </row>
    <row r="162" spans="1:7" ht="13.5" thickBot="1" x14ac:dyDescent="0.25">
      <c r="A162" s="29"/>
      <c r="B162" s="30"/>
      <c r="C162" s="30"/>
      <c r="D162" s="30"/>
      <c r="E162" s="30"/>
      <c r="F162" s="30"/>
      <c r="G162" s="30"/>
    </row>
    <row r="163" spans="1:7" ht="13.5" thickBot="1" x14ac:dyDescent="0.25">
      <c r="A163" s="59" t="s">
        <v>62</v>
      </c>
      <c r="B163" s="60"/>
      <c r="C163" s="60"/>
      <c r="D163" s="60"/>
      <c r="E163" s="60"/>
      <c r="F163" s="60"/>
      <c r="G163" s="61"/>
    </row>
    <row r="164" spans="1:7" ht="12.75" customHeight="1" x14ac:dyDescent="0.2">
      <c r="A164" s="31" t="s">
        <v>2</v>
      </c>
      <c r="B164" s="56" t="s">
        <v>21</v>
      </c>
      <c r="C164" s="53" t="s">
        <v>22</v>
      </c>
      <c r="D164" s="32" t="s">
        <v>4</v>
      </c>
      <c r="E164" s="32" t="s">
        <v>4</v>
      </c>
      <c r="F164" s="32" t="s">
        <v>4</v>
      </c>
      <c r="G164" s="32" t="s">
        <v>4</v>
      </c>
    </row>
    <row r="165" spans="1:7" x14ac:dyDescent="0.2">
      <c r="A165" s="31" t="s">
        <v>3</v>
      </c>
      <c r="B165" s="57"/>
      <c r="C165" s="54"/>
      <c r="D165" s="33" t="s">
        <v>5</v>
      </c>
      <c r="E165" s="33" t="s">
        <v>5</v>
      </c>
      <c r="F165" s="33" t="s">
        <v>5</v>
      </c>
      <c r="G165" s="33" t="s">
        <v>5</v>
      </c>
    </row>
    <row r="166" spans="1:7" ht="41.25" customHeight="1" thickBot="1" x14ac:dyDescent="0.25">
      <c r="A166" s="34"/>
      <c r="B166" s="58"/>
      <c r="C166" s="55"/>
      <c r="D166" s="35" t="s">
        <v>23</v>
      </c>
      <c r="E166" s="36" t="s">
        <v>24</v>
      </c>
      <c r="F166" s="36" t="s">
        <v>25</v>
      </c>
      <c r="G166" s="36" t="s">
        <v>26</v>
      </c>
    </row>
    <row r="167" spans="1:7" ht="13.5" thickBot="1" x14ac:dyDescent="0.25">
      <c r="A167" s="23" t="s">
        <v>6</v>
      </c>
      <c r="B167" s="24">
        <f>+B169+B170+B171</f>
        <v>2240800</v>
      </c>
      <c r="C167" s="24">
        <f t="shared" ref="C167:G167" si="24">+C169+C170+C171</f>
        <v>2159900</v>
      </c>
      <c r="D167" s="24">
        <f t="shared" si="24"/>
        <v>167038</v>
      </c>
      <c r="E167" s="24">
        <f t="shared" si="24"/>
        <v>627602</v>
      </c>
      <c r="F167" s="24">
        <f t="shared" si="24"/>
        <v>0</v>
      </c>
      <c r="G167" s="24">
        <f t="shared" si="24"/>
        <v>0</v>
      </c>
    </row>
    <row r="168" spans="1:7" ht="13.5" thickBot="1" x14ac:dyDescent="0.25">
      <c r="A168" s="25" t="s">
        <v>7</v>
      </c>
      <c r="B168" s="26"/>
      <c r="C168" s="26"/>
      <c r="D168" s="26"/>
      <c r="E168" s="26"/>
      <c r="F168" s="26"/>
      <c r="G168" s="26"/>
    </row>
    <row r="169" spans="1:7" ht="13.5" thickBot="1" x14ac:dyDescent="0.25">
      <c r="A169" s="27" t="s">
        <v>8</v>
      </c>
      <c r="B169" s="26"/>
      <c r="C169" s="26"/>
      <c r="D169" s="26"/>
      <c r="E169" s="26"/>
      <c r="F169" s="26"/>
      <c r="G169" s="26"/>
    </row>
    <row r="170" spans="1:7" ht="13.5" thickBot="1" x14ac:dyDescent="0.25">
      <c r="A170" s="27" t="s">
        <v>9</v>
      </c>
      <c r="B170" s="26">
        <v>2240800</v>
      </c>
      <c r="C170" s="26">
        <v>2159900</v>
      </c>
      <c r="D170" s="26">
        <v>167038</v>
      </c>
      <c r="E170" s="26">
        <v>627602</v>
      </c>
      <c r="F170" s="26"/>
      <c r="G170" s="26"/>
    </row>
    <row r="171" spans="1:7" ht="13.5" thickBot="1" x14ac:dyDescent="0.25">
      <c r="A171" s="27" t="s">
        <v>10</v>
      </c>
      <c r="B171" s="26"/>
      <c r="C171" s="26"/>
      <c r="D171" s="26"/>
      <c r="E171" s="26"/>
      <c r="F171" s="26"/>
      <c r="G171" s="26"/>
    </row>
    <row r="172" spans="1:7" ht="13.5" thickBot="1" x14ac:dyDescent="0.25">
      <c r="A172" s="25"/>
      <c r="B172" s="26"/>
      <c r="C172" s="26"/>
      <c r="D172" s="26"/>
      <c r="E172" s="26"/>
      <c r="F172" s="26"/>
      <c r="G172" s="26"/>
    </row>
    <row r="173" spans="1:7" s="18" customFormat="1" ht="26.25" thickBot="1" x14ac:dyDescent="0.25">
      <c r="A173" s="23" t="s">
        <v>11</v>
      </c>
      <c r="B173" s="24">
        <f t="shared" ref="B173:G173" si="25">+SUM(B174:B175)</f>
        <v>0</v>
      </c>
      <c r="C173" s="24">
        <f t="shared" si="25"/>
        <v>0</v>
      </c>
      <c r="D173" s="24">
        <f t="shared" si="25"/>
        <v>0</v>
      </c>
      <c r="E173" s="24">
        <f t="shared" si="25"/>
        <v>0</v>
      </c>
      <c r="F173" s="24">
        <f t="shared" si="25"/>
        <v>0</v>
      </c>
      <c r="G173" s="24">
        <f t="shared" si="25"/>
        <v>0</v>
      </c>
    </row>
    <row r="174" spans="1:7" ht="13.5" thickBot="1" x14ac:dyDescent="0.25">
      <c r="A174" s="25" t="s">
        <v>19</v>
      </c>
      <c r="B174" s="26"/>
      <c r="C174" s="26"/>
      <c r="D174" s="26"/>
      <c r="E174" s="26"/>
      <c r="F174" s="26"/>
      <c r="G174" s="26"/>
    </row>
    <row r="175" spans="1:7" ht="13.5" thickBot="1" x14ac:dyDescent="0.25">
      <c r="A175" s="25"/>
      <c r="B175" s="26"/>
      <c r="C175" s="26"/>
      <c r="D175" s="26"/>
      <c r="E175" s="26"/>
      <c r="F175" s="26"/>
      <c r="G175" s="26"/>
    </row>
    <row r="176" spans="1:7" ht="13.5" thickBot="1" x14ac:dyDescent="0.25">
      <c r="A176" s="23" t="s">
        <v>12</v>
      </c>
      <c r="B176" s="24">
        <f t="shared" ref="B176:G176" si="26">+B173+B167</f>
        <v>2240800</v>
      </c>
      <c r="C176" s="24">
        <f t="shared" si="26"/>
        <v>2159900</v>
      </c>
      <c r="D176" s="24">
        <f t="shared" si="26"/>
        <v>167038</v>
      </c>
      <c r="E176" s="24">
        <f t="shared" si="26"/>
        <v>627602</v>
      </c>
      <c r="F176" s="24">
        <f t="shared" si="26"/>
        <v>0</v>
      </c>
      <c r="G176" s="24">
        <f t="shared" si="26"/>
        <v>0</v>
      </c>
    </row>
    <row r="177" spans="1:7" ht="13.5" thickBot="1" x14ac:dyDescent="0.25">
      <c r="A177" s="25"/>
      <c r="B177" s="26"/>
      <c r="C177" s="26"/>
      <c r="D177" s="26"/>
      <c r="E177" s="26"/>
      <c r="F177" s="26"/>
      <c r="G177" s="26"/>
    </row>
    <row r="178" spans="1:7" ht="13.5" thickBot="1" x14ac:dyDescent="0.25">
      <c r="A178" s="25" t="s">
        <v>13</v>
      </c>
      <c r="B178" s="28"/>
      <c r="C178" s="28"/>
      <c r="D178" s="28"/>
      <c r="E178" s="28"/>
      <c r="F178" s="28"/>
      <c r="G178" s="28"/>
    </row>
    <row r="179" spans="1:7" x14ac:dyDescent="0.2">
      <c r="A179" s="29"/>
      <c r="B179" s="30"/>
      <c r="C179" s="30"/>
      <c r="D179" s="30"/>
      <c r="E179" s="30"/>
      <c r="F179" s="30"/>
      <c r="G179" s="30"/>
    </row>
    <row r="180" spans="1:7" x14ac:dyDescent="0.2">
      <c r="A180" s="29"/>
      <c r="B180" s="30"/>
      <c r="C180" s="30"/>
      <c r="D180" s="30"/>
      <c r="E180" s="30"/>
      <c r="F180" s="30"/>
      <c r="G180" s="30"/>
    </row>
    <row r="181" spans="1:7" ht="13.5" thickBot="1" x14ac:dyDescent="0.25">
      <c r="A181" s="29"/>
      <c r="B181" s="30"/>
      <c r="C181" s="30"/>
      <c r="D181" s="30"/>
      <c r="E181" s="30"/>
      <c r="F181" s="30"/>
      <c r="G181" s="30"/>
    </row>
    <row r="182" spans="1:7" ht="13.5" thickBot="1" x14ac:dyDescent="0.25">
      <c r="A182" s="59" t="s">
        <v>63</v>
      </c>
      <c r="B182" s="60"/>
      <c r="C182" s="60"/>
      <c r="D182" s="60"/>
      <c r="E182" s="60"/>
      <c r="F182" s="60"/>
      <c r="G182" s="61"/>
    </row>
    <row r="183" spans="1:7" ht="12.75" customHeight="1" x14ac:dyDescent="0.2">
      <c r="A183" s="31" t="s">
        <v>2</v>
      </c>
      <c r="B183" s="56" t="s">
        <v>21</v>
      </c>
      <c r="C183" s="53" t="s">
        <v>22</v>
      </c>
      <c r="D183" s="32" t="s">
        <v>4</v>
      </c>
      <c r="E183" s="32" t="s">
        <v>4</v>
      </c>
      <c r="F183" s="32" t="s">
        <v>4</v>
      </c>
      <c r="G183" s="32" t="s">
        <v>4</v>
      </c>
    </row>
    <row r="184" spans="1:7" x14ac:dyDescent="0.2">
      <c r="A184" s="31" t="s">
        <v>3</v>
      </c>
      <c r="B184" s="57"/>
      <c r="C184" s="54"/>
      <c r="D184" s="33" t="s">
        <v>5</v>
      </c>
      <c r="E184" s="33" t="s">
        <v>5</v>
      </c>
      <c r="F184" s="33" t="s">
        <v>5</v>
      </c>
      <c r="G184" s="33" t="s">
        <v>5</v>
      </c>
    </row>
    <row r="185" spans="1:7" ht="41.25" customHeight="1" thickBot="1" x14ac:dyDescent="0.25">
      <c r="A185" s="34"/>
      <c r="B185" s="58"/>
      <c r="C185" s="55"/>
      <c r="D185" s="35" t="s">
        <v>23</v>
      </c>
      <c r="E185" s="36" t="s">
        <v>24</v>
      </c>
      <c r="F185" s="36" t="s">
        <v>25</v>
      </c>
      <c r="G185" s="36" t="s">
        <v>26</v>
      </c>
    </row>
    <row r="186" spans="1:7" ht="13.5" thickBot="1" x14ac:dyDescent="0.25">
      <c r="A186" s="23" t="s">
        <v>6</v>
      </c>
      <c r="B186" s="24">
        <f>+B188+B189+B190</f>
        <v>507100</v>
      </c>
      <c r="C186" s="24">
        <f t="shared" ref="C186:G186" si="27">+C188+C189+C190</f>
        <v>558500</v>
      </c>
      <c r="D186" s="24">
        <f t="shared" si="27"/>
        <v>82303</v>
      </c>
      <c r="E186" s="24">
        <f t="shared" si="27"/>
        <v>215709</v>
      </c>
      <c r="F186" s="24">
        <f t="shared" si="27"/>
        <v>0</v>
      </c>
      <c r="G186" s="24">
        <f t="shared" si="27"/>
        <v>0</v>
      </c>
    </row>
    <row r="187" spans="1:7" ht="13.5" thickBot="1" x14ac:dyDescent="0.25">
      <c r="A187" s="25" t="s">
        <v>7</v>
      </c>
      <c r="B187" s="26"/>
      <c r="C187" s="26"/>
      <c r="D187" s="26"/>
      <c r="E187" s="26"/>
      <c r="F187" s="26"/>
      <c r="G187" s="26"/>
    </row>
    <row r="188" spans="1:7" ht="13.5" thickBot="1" x14ac:dyDescent="0.25">
      <c r="A188" s="27" t="s">
        <v>8</v>
      </c>
      <c r="B188" s="26"/>
      <c r="C188" s="26"/>
      <c r="D188" s="26"/>
      <c r="E188" s="26"/>
      <c r="F188" s="26"/>
      <c r="G188" s="26"/>
    </row>
    <row r="189" spans="1:7" ht="13.5" thickBot="1" x14ac:dyDescent="0.25">
      <c r="A189" s="27" t="s">
        <v>9</v>
      </c>
      <c r="B189" s="26">
        <v>507100</v>
      </c>
      <c r="C189" s="26">
        <v>558500</v>
      </c>
      <c r="D189" s="26">
        <v>82303</v>
      </c>
      <c r="E189" s="26">
        <v>215709</v>
      </c>
      <c r="F189" s="26"/>
      <c r="G189" s="26"/>
    </row>
    <row r="190" spans="1:7" ht="13.5" thickBot="1" x14ac:dyDescent="0.25">
      <c r="A190" s="27" t="s">
        <v>10</v>
      </c>
      <c r="B190" s="26"/>
      <c r="C190" s="26"/>
      <c r="D190" s="26"/>
      <c r="E190" s="26"/>
      <c r="F190" s="26"/>
      <c r="G190" s="26"/>
    </row>
    <row r="191" spans="1:7" ht="13.5" thickBot="1" x14ac:dyDescent="0.25">
      <c r="A191" s="25"/>
      <c r="B191" s="26"/>
      <c r="C191" s="26"/>
      <c r="D191" s="26"/>
      <c r="E191" s="26"/>
      <c r="F191" s="26"/>
      <c r="G191" s="26"/>
    </row>
    <row r="192" spans="1:7" s="18" customFormat="1" ht="26.25" thickBot="1" x14ac:dyDescent="0.25">
      <c r="A192" s="23" t="s">
        <v>11</v>
      </c>
      <c r="B192" s="24">
        <f t="shared" ref="B192:G192" si="28">+SUM(B193:B194)</f>
        <v>0</v>
      </c>
      <c r="C192" s="24">
        <f t="shared" si="28"/>
        <v>0</v>
      </c>
      <c r="D192" s="24">
        <f t="shared" si="28"/>
        <v>0</v>
      </c>
      <c r="E192" s="24">
        <f t="shared" si="28"/>
        <v>0</v>
      </c>
      <c r="F192" s="24">
        <f t="shared" si="28"/>
        <v>0</v>
      </c>
      <c r="G192" s="24">
        <f t="shared" si="28"/>
        <v>0</v>
      </c>
    </row>
    <row r="193" spans="1:7" ht="13.5" thickBot="1" x14ac:dyDescent="0.25">
      <c r="A193" s="25" t="s">
        <v>19</v>
      </c>
      <c r="B193" s="26"/>
      <c r="C193" s="26"/>
      <c r="D193" s="26"/>
      <c r="E193" s="26"/>
      <c r="F193" s="26"/>
      <c r="G193" s="26"/>
    </row>
    <row r="194" spans="1:7" ht="13.5" thickBot="1" x14ac:dyDescent="0.25">
      <c r="A194" s="25"/>
      <c r="B194" s="26"/>
      <c r="C194" s="26"/>
      <c r="D194" s="26"/>
      <c r="E194" s="26"/>
      <c r="F194" s="26"/>
      <c r="G194" s="26"/>
    </row>
    <row r="195" spans="1:7" ht="13.5" thickBot="1" x14ac:dyDescent="0.25">
      <c r="A195" s="23" t="s">
        <v>12</v>
      </c>
      <c r="B195" s="24">
        <f t="shared" ref="B195:G195" si="29">+B192+B186</f>
        <v>507100</v>
      </c>
      <c r="C195" s="24">
        <f t="shared" si="29"/>
        <v>558500</v>
      </c>
      <c r="D195" s="24">
        <f t="shared" si="29"/>
        <v>82303</v>
      </c>
      <c r="E195" s="24">
        <f t="shared" si="29"/>
        <v>215709</v>
      </c>
      <c r="F195" s="24">
        <f t="shared" si="29"/>
        <v>0</v>
      </c>
      <c r="G195" s="24">
        <f t="shared" si="29"/>
        <v>0</v>
      </c>
    </row>
    <row r="196" spans="1:7" ht="13.5" thickBot="1" x14ac:dyDescent="0.25">
      <c r="A196" s="25"/>
      <c r="B196" s="26"/>
      <c r="C196" s="26"/>
      <c r="D196" s="26"/>
      <c r="E196" s="26"/>
      <c r="F196" s="26"/>
      <c r="G196" s="26"/>
    </row>
    <row r="197" spans="1:7" ht="13.5" thickBot="1" x14ac:dyDescent="0.25">
      <c r="A197" s="25" t="s">
        <v>13</v>
      </c>
      <c r="B197" s="28"/>
      <c r="C197" s="28"/>
      <c r="D197" s="28"/>
      <c r="E197" s="28"/>
      <c r="F197" s="28"/>
      <c r="G197" s="28"/>
    </row>
    <row r="198" spans="1:7" x14ac:dyDescent="0.2">
      <c r="A198" s="29"/>
      <c r="B198" s="30"/>
      <c r="C198" s="30"/>
      <c r="D198" s="30"/>
      <c r="E198" s="30"/>
      <c r="F198" s="30"/>
      <c r="G198" s="30"/>
    </row>
    <row r="199" spans="1:7" x14ac:dyDescent="0.2">
      <c r="A199" s="29"/>
      <c r="B199" s="30"/>
      <c r="C199" s="30"/>
      <c r="D199" s="30"/>
      <c r="E199" s="30"/>
      <c r="F199" s="30"/>
      <c r="G199" s="30"/>
    </row>
    <row r="200" spans="1:7" ht="13.5" thickBot="1" x14ac:dyDescent="0.25">
      <c r="A200" s="29"/>
      <c r="B200" s="30"/>
      <c r="C200" s="30"/>
      <c r="D200" s="30"/>
      <c r="E200" s="30"/>
      <c r="F200" s="30"/>
      <c r="G200" s="30"/>
    </row>
    <row r="201" spans="1:7" ht="13.5" thickBot="1" x14ac:dyDescent="0.25">
      <c r="A201" s="59" t="s">
        <v>69</v>
      </c>
      <c r="B201" s="60"/>
      <c r="C201" s="60"/>
      <c r="D201" s="60"/>
      <c r="E201" s="60"/>
      <c r="F201" s="60"/>
      <c r="G201" s="61"/>
    </row>
    <row r="202" spans="1:7" ht="12.75" customHeight="1" x14ac:dyDescent="0.2">
      <c r="A202" s="31" t="s">
        <v>2</v>
      </c>
      <c r="B202" s="56" t="s">
        <v>21</v>
      </c>
      <c r="C202" s="53" t="s">
        <v>22</v>
      </c>
      <c r="D202" s="32" t="s">
        <v>4</v>
      </c>
      <c r="E202" s="32" t="s">
        <v>4</v>
      </c>
      <c r="F202" s="32" t="s">
        <v>4</v>
      </c>
      <c r="G202" s="32" t="s">
        <v>4</v>
      </c>
    </row>
    <row r="203" spans="1:7" x14ac:dyDescent="0.2">
      <c r="A203" s="31" t="s">
        <v>3</v>
      </c>
      <c r="B203" s="57"/>
      <c r="C203" s="54"/>
      <c r="D203" s="33" t="s">
        <v>5</v>
      </c>
      <c r="E203" s="33" t="s">
        <v>5</v>
      </c>
      <c r="F203" s="33" t="s">
        <v>5</v>
      </c>
      <c r="G203" s="33" t="s">
        <v>5</v>
      </c>
    </row>
    <row r="204" spans="1:7" ht="41.25" customHeight="1" thickBot="1" x14ac:dyDescent="0.25">
      <c r="A204" s="34"/>
      <c r="B204" s="58"/>
      <c r="C204" s="55"/>
      <c r="D204" s="35" t="s">
        <v>23</v>
      </c>
      <c r="E204" s="36" t="s">
        <v>24</v>
      </c>
      <c r="F204" s="36" t="s">
        <v>25</v>
      </c>
      <c r="G204" s="36" t="s">
        <v>26</v>
      </c>
    </row>
    <row r="205" spans="1:7" ht="13.5" thickBot="1" x14ac:dyDescent="0.25">
      <c r="A205" s="23" t="s">
        <v>6</v>
      </c>
      <c r="B205" s="24">
        <f>+B207+B208+B209</f>
        <v>160000</v>
      </c>
      <c r="C205" s="24">
        <f t="shared" ref="C205:G205" si="30">+C207+C208+C209</f>
        <v>160000</v>
      </c>
      <c r="D205" s="24">
        <f t="shared" si="30"/>
        <v>2170</v>
      </c>
      <c r="E205" s="24">
        <f t="shared" si="30"/>
        <v>12804</v>
      </c>
      <c r="F205" s="24">
        <f t="shared" si="30"/>
        <v>0</v>
      </c>
      <c r="G205" s="24">
        <f t="shared" si="30"/>
        <v>0</v>
      </c>
    </row>
    <row r="206" spans="1:7" ht="13.5" thickBot="1" x14ac:dyDescent="0.25">
      <c r="A206" s="25" t="s">
        <v>7</v>
      </c>
      <c r="B206" s="26"/>
      <c r="C206" s="26"/>
      <c r="D206" s="26"/>
      <c r="E206" s="26"/>
      <c r="F206" s="26"/>
      <c r="G206" s="26"/>
    </row>
    <row r="207" spans="1:7" ht="13.5" thickBot="1" x14ac:dyDescent="0.25">
      <c r="A207" s="27" t="s">
        <v>8</v>
      </c>
      <c r="B207" s="26"/>
      <c r="C207" s="26"/>
      <c r="D207" s="26"/>
      <c r="E207" s="26"/>
      <c r="F207" s="26"/>
      <c r="G207" s="26"/>
    </row>
    <row r="208" spans="1:7" ht="13.5" thickBot="1" x14ac:dyDescent="0.25">
      <c r="A208" s="27" t="s">
        <v>9</v>
      </c>
      <c r="B208" s="26">
        <v>160000</v>
      </c>
      <c r="C208" s="26">
        <v>160000</v>
      </c>
      <c r="D208" s="26">
        <v>2170</v>
      </c>
      <c r="E208" s="26">
        <v>12804</v>
      </c>
      <c r="F208" s="26"/>
      <c r="G208" s="26"/>
    </row>
    <row r="209" spans="1:7" ht="13.5" thickBot="1" x14ac:dyDescent="0.25">
      <c r="A209" s="27" t="s">
        <v>10</v>
      </c>
      <c r="B209" s="26"/>
      <c r="C209" s="26"/>
      <c r="D209" s="26"/>
      <c r="E209" s="26"/>
      <c r="F209" s="26"/>
      <c r="G209" s="26"/>
    </row>
    <row r="210" spans="1:7" ht="13.5" thickBot="1" x14ac:dyDescent="0.25">
      <c r="A210" s="25"/>
      <c r="B210" s="26"/>
      <c r="C210" s="26"/>
      <c r="D210" s="26"/>
      <c r="E210" s="26"/>
      <c r="F210" s="26"/>
      <c r="G210" s="26"/>
    </row>
    <row r="211" spans="1:7" s="18" customFormat="1" ht="26.25" thickBot="1" x14ac:dyDescent="0.25">
      <c r="A211" s="23" t="s">
        <v>11</v>
      </c>
      <c r="B211" s="24">
        <f t="shared" ref="B211:G211" si="31">+SUM(B212:B213)</f>
        <v>6000000</v>
      </c>
      <c r="C211" s="24">
        <f t="shared" si="31"/>
        <v>5933578</v>
      </c>
      <c r="D211" s="24">
        <f t="shared" si="31"/>
        <v>1206668</v>
      </c>
      <c r="E211" s="24">
        <f t="shared" si="31"/>
        <v>4136123</v>
      </c>
      <c r="F211" s="24">
        <f t="shared" si="31"/>
        <v>0</v>
      </c>
      <c r="G211" s="24">
        <f t="shared" si="31"/>
        <v>0</v>
      </c>
    </row>
    <row r="212" spans="1:7" ht="13.5" thickBot="1" x14ac:dyDescent="0.25">
      <c r="A212" s="25" t="s">
        <v>19</v>
      </c>
      <c r="B212" s="26"/>
      <c r="C212" s="26"/>
      <c r="D212" s="26"/>
      <c r="E212" s="26"/>
      <c r="F212" s="26"/>
      <c r="G212" s="26"/>
    </row>
    <row r="213" spans="1:7" ht="26.25" thickBot="1" x14ac:dyDescent="0.25">
      <c r="A213" s="38" t="s">
        <v>70</v>
      </c>
      <c r="B213" s="26">
        <v>6000000</v>
      </c>
      <c r="C213" s="26">
        <v>5933578</v>
      </c>
      <c r="D213" s="26">
        <f>1103478+103190</f>
        <v>1206668</v>
      </c>
      <c r="E213" s="26">
        <v>4136123</v>
      </c>
      <c r="F213" s="26"/>
      <c r="G213" s="26"/>
    </row>
    <row r="214" spans="1:7" ht="13.5" thickBot="1" x14ac:dyDescent="0.25">
      <c r="A214" s="23" t="s">
        <v>12</v>
      </c>
      <c r="B214" s="24">
        <f t="shared" ref="B214:G214" si="32">+B211+B205</f>
        <v>6160000</v>
      </c>
      <c r="C214" s="24">
        <f t="shared" si="32"/>
        <v>6093578</v>
      </c>
      <c r="D214" s="24">
        <f t="shared" si="32"/>
        <v>1208838</v>
      </c>
      <c r="E214" s="24">
        <f t="shared" si="32"/>
        <v>4148927</v>
      </c>
      <c r="F214" s="24">
        <f t="shared" si="32"/>
        <v>0</v>
      </c>
      <c r="G214" s="24">
        <f t="shared" si="32"/>
        <v>0</v>
      </c>
    </row>
    <row r="215" spans="1:7" ht="13.5" thickBot="1" x14ac:dyDescent="0.25">
      <c r="A215" s="25"/>
      <c r="B215" s="26"/>
      <c r="C215" s="26"/>
      <c r="D215" s="26"/>
      <c r="E215" s="26"/>
      <c r="F215" s="26"/>
      <c r="G215" s="26"/>
    </row>
    <row r="216" spans="1:7" ht="13.5" thickBot="1" x14ac:dyDescent="0.25">
      <c r="A216" s="25" t="s">
        <v>13</v>
      </c>
      <c r="B216" s="28"/>
      <c r="C216" s="28"/>
      <c r="D216" s="28"/>
      <c r="E216" s="28"/>
      <c r="F216" s="28"/>
      <c r="G216" s="28"/>
    </row>
    <row r="217" spans="1:7" x14ac:dyDescent="0.2">
      <c r="A217" s="29"/>
      <c r="B217" s="30"/>
      <c r="C217" s="30"/>
      <c r="D217" s="30"/>
      <c r="E217" s="30"/>
      <c r="F217" s="30"/>
      <c r="G217" s="30"/>
    </row>
  </sheetData>
  <mergeCells count="36">
    <mergeCell ref="A201:G201"/>
    <mergeCell ref="B202:B204"/>
    <mergeCell ref="C202:C204"/>
    <mergeCell ref="B164:B166"/>
    <mergeCell ref="C164:C166"/>
    <mergeCell ref="A182:G182"/>
    <mergeCell ref="B183:B185"/>
    <mergeCell ref="C183:C185"/>
    <mergeCell ref="A144:G144"/>
    <mergeCell ref="B145:B147"/>
    <mergeCell ref="C145:C147"/>
    <mergeCell ref="A163:G163"/>
    <mergeCell ref="A6:G6"/>
    <mergeCell ref="B7:B9"/>
    <mergeCell ref="A26:G26"/>
    <mergeCell ref="B27:B29"/>
    <mergeCell ref="C27:C29"/>
    <mergeCell ref="A46:G46"/>
    <mergeCell ref="B47:B49"/>
    <mergeCell ref="C47:C49"/>
    <mergeCell ref="A65:G65"/>
    <mergeCell ref="B66:B68"/>
    <mergeCell ref="C66:C68"/>
    <mergeCell ref="A84:G84"/>
    <mergeCell ref="A104:G104"/>
    <mergeCell ref="B105:B107"/>
    <mergeCell ref="C105:C107"/>
    <mergeCell ref="A123:G123"/>
    <mergeCell ref="B124:B126"/>
    <mergeCell ref="C124:C126"/>
    <mergeCell ref="A3:G3"/>
    <mergeCell ref="A4:G4"/>
    <mergeCell ref="A5:G5"/>
    <mergeCell ref="C7:C9"/>
    <mergeCell ref="C85:C87"/>
    <mergeCell ref="B85:B8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Conka RUKOVA</cp:lastModifiedBy>
  <dcterms:created xsi:type="dcterms:W3CDTF">2016-04-01T09:51:31Z</dcterms:created>
  <dcterms:modified xsi:type="dcterms:W3CDTF">2018-09-11T14:30:35Z</dcterms:modified>
</cp:coreProperties>
</file>